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1" activeTab="1"/>
  </bookViews>
  <sheets>
    <sheet name="汇总表" sheetId="1" state="hidden" r:id="rId1"/>
    <sheet name="附件1，年度项目库参照表维西县2024年巩固拓展脱贫攻坚项目库" sheetId="5" r:id="rId2"/>
  </sheets>
  <definedNames>
    <definedName name="_xlnm._FilterDatabase" localSheetId="1" hidden="1">'附件1，年度项目库参照表维西县2024年巩固拓展脱贫攻坚项目库'!$A$4:$Z$84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<sst xmlns="http://schemas.openxmlformats.org/spreadsheetml/2006/main" count="595" uniqueCount="290">
  <si>
    <t>维西县2021年财政统筹整合涉农方案项目汇总表</t>
  </si>
  <si>
    <t>项目类别及名称</t>
  </si>
  <si>
    <t>项目个数</t>
  </si>
  <si>
    <r>
      <rPr>
        <b/>
        <sz val="12"/>
        <rFont val="微软雅黑"/>
        <charset val="134"/>
      </rPr>
      <t xml:space="preserve">总投资
</t>
    </r>
    <r>
      <rPr>
        <b/>
        <sz val="12"/>
        <rFont val="微软雅黑"/>
        <charset val="0"/>
      </rPr>
      <t>(</t>
    </r>
    <r>
      <rPr>
        <b/>
        <sz val="12"/>
        <rFont val="微软雅黑"/>
        <charset val="134"/>
      </rPr>
      <t>万元</t>
    </r>
    <r>
      <rPr>
        <b/>
        <sz val="12"/>
        <rFont val="微软雅黑"/>
        <charset val="0"/>
      </rPr>
      <t>)</t>
    </r>
  </si>
  <si>
    <t>主要建设内容及规模</t>
  </si>
  <si>
    <t>单位</t>
  </si>
  <si>
    <t>数量</t>
  </si>
  <si>
    <r>
      <rPr>
        <b/>
        <sz val="10"/>
        <rFont val="微软雅黑"/>
        <charset val="134"/>
      </rPr>
      <t>合</t>
    </r>
    <r>
      <rPr>
        <b/>
        <sz val="10"/>
        <rFont val="微软雅黑"/>
        <charset val="0"/>
      </rPr>
      <t xml:space="preserve">        </t>
    </r>
    <r>
      <rPr>
        <b/>
        <sz val="10"/>
        <rFont val="微软雅黑"/>
        <charset val="134"/>
      </rPr>
      <t>计</t>
    </r>
  </si>
  <si>
    <t>——</t>
  </si>
  <si>
    <t>一、乡村特色产业帮扶</t>
  </si>
  <si>
    <t>（一）种殖业</t>
  </si>
  <si>
    <t>1.特色蔬菜</t>
  </si>
  <si>
    <t>万亩</t>
  </si>
  <si>
    <t>1.1糯山药种植</t>
  </si>
  <si>
    <t>1.2马铃薯种植</t>
  </si>
  <si>
    <t>2.中药材</t>
  </si>
  <si>
    <t>2.1木香</t>
  </si>
  <si>
    <t>2.2秦艽</t>
  </si>
  <si>
    <t>2.3当归</t>
  </si>
  <si>
    <t>2.4附子</t>
  </si>
  <si>
    <t>2.5桔梗</t>
  </si>
  <si>
    <t>3.其他</t>
  </si>
  <si>
    <t>4.产业基础设施建设</t>
  </si>
  <si>
    <t>4.1机耕路</t>
  </si>
  <si>
    <t>4.2三面沟渠设施建设</t>
  </si>
  <si>
    <t>4.3农田灌溉设施建设</t>
  </si>
  <si>
    <t>4.4高标准农田建设</t>
  </si>
  <si>
    <t>4.5养殖基地建设</t>
  </si>
  <si>
    <t>4.6种植基地建设</t>
  </si>
  <si>
    <t>4.7其他产业基础设施</t>
  </si>
  <si>
    <t>（二）养殖业</t>
  </si>
  <si>
    <t>1.养猪</t>
  </si>
  <si>
    <t>万头</t>
  </si>
  <si>
    <t>（三）加工业</t>
  </si>
  <si>
    <t>个</t>
  </si>
  <si>
    <t>1.农产品加工</t>
  </si>
  <si>
    <t>（四）乡村旅游</t>
  </si>
  <si>
    <t>（五）小额信贷贴息</t>
  </si>
  <si>
    <t>（六）消费帮扶设施</t>
  </si>
  <si>
    <t>二、稳定就业帮扶</t>
  </si>
  <si>
    <t>（一）职业技能培训</t>
  </si>
  <si>
    <t>人次</t>
  </si>
  <si>
    <r>
      <rPr>
        <sz val="10"/>
        <rFont val="微软雅黑"/>
        <charset val="0"/>
      </rPr>
      <t>1.</t>
    </r>
    <r>
      <rPr>
        <sz val="10"/>
        <rFont val="微软雅黑"/>
        <charset val="134"/>
      </rPr>
      <t>职业技能培训</t>
    </r>
  </si>
  <si>
    <t>2.转移就业培训</t>
  </si>
  <si>
    <r>
      <rPr>
        <sz val="10"/>
        <rFont val="微软雅黑"/>
        <charset val="0"/>
      </rPr>
      <t>3.</t>
    </r>
    <r>
      <rPr>
        <sz val="10"/>
        <rFont val="微软雅黑"/>
        <charset val="134"/>
      </rPr>
      <t>农村实用技术培训</t>
    </r>
  </si>
  <si>
    <t>三、易地扶贫搬迁后续帮扶</t>
  </si>
  <si>
    <t>（一）就业</t>
  </si>
  <si>
    <r>
      <rPr>
        <sz val="10"/>
        <rFont val="微软雅黑"/>
        <charset val="0"/>
      </rPr>
      <t>1.</t>
    </r>
    <r>
      <rPr>
        <sz val="10"/>
        <rFont val="微软雅黑"/>
        <charset val="134"/>
      </rPr>
      <t>组织化务工就业</t>
    </r>
  </si>
  <si>
    <t>人</t>
  </si>
  <si>
    <t>四、生态经济发展</t>
  </si>
  <si>
    <t>（一）新增退耕还林还草</t>
  </si>
  <si>
    <t>（二）木本油料体质增效</t>
  </si>
  <si>
    <t>五、乡村基础设施建设</t>
  </si>
  <si>
    <t>（一）进村道路硬化</t>
  </si>
  <si>
    <t>公里</t>
  </si>
  <si>
    <t>1.自然村公路改造</t>
  </si>
  <si>
    <t>2.农村公路安防工程</t>
  </si>
  <si>
    <t>3.桥梁</t>
  </si>
  <si>
    <t>（三）饮水安全巩固提升</t>
  </si>
  <si>
    <t>项</t>
  </si>
  <si>
    <t>1.维西县2021年农村供水保障工程</t>
  </si>
  <si>
    <t>2.农村饮水安全水质提升工程</t>
  </si>
  <si>
    <t>（四）村庄人居环境整治</t>
  </si>
  <si>
    <t>1.村庄人居环境整治</t>
  </si>
  <si>
    <t>2.农村农户污水管网及一体化设施处理项目</t>
  </si>
  <si>
    <t>（五）村组消防设施建设</t>
  </si>
  <si>
    <t>（六）其他设施</t>
  </si>
  <si>
    <t>六、乡村公共服务提升</t>
  </si>
  <si>
    <t>（一）教育帮扶</t>
  </si>
  <si>
    <r>
      <rPr>
        <sz val="10"/>
        <rFont val="微软雅黑"/>
        <charset val="0"/>
      </rPr>
      <t>1.“</t>
    </r>
    <r>
      <rPr>
        <sz val="10"/>
        <rFont val="微软雅黑"/>
        <charset val="134"/>
      </rPr>
      <t>雨露计划</t>
    </r>
    <r>
      <rPr>
        <sz val="10"/>
        <rFont val="微软雅黑"/>
        <charset val="0"/>
      </rPr>
      <t>”</t>
    </r>
    <r>
      <rPr>
        <sz val="10"/>
        <rFont val="微软雅黑"/>
        <charset val="134"/>
      </rPr>
      <t>职业教育</t>
    </r>
  </si>
  <si>
    <t>（二）健康帮扶</t>
  </si>
  <si>
    <t>（三）文化帮扶</t>
  </si>
  <si>
    <t>迪庆州维西县2024年巩固拓展脱贫攻坚成果和乡村振兴项目库项目表</t>
  </si>
  <si>
    <t>填报单位：</t>
  </si>
  <si>
    <t>填表时间：</t>
  </si>
  <si>
    <t>序号</t>
  </si>
  <si>
    <t>项目类别项目名称</t>
  </si>
  <si>
    <t>是否为产业项目</t>
  </si>
  <si>
    <t>产业发展/基础设施建设（农业生产、畜牧生产、林业改革发展、农村综合改革、乡村旅游类项目须下拉框选择，其余类型不选）</t>
  </si>
  <si>
    <t>项目建设地点</t>
  </si>
  <si>
    <t>项目建设内容（详细填列工程量化指标）</t>
  </si>
  <si>
    <t>项目建设性质（新建、改建、扩建、续建）</t>
  </si>
  <si>
    <t>补助标准（有补助标准的填列，没有不填）</t>
  </si>
  <si>
    <t>计划总投资（万元）</t>
  </si>
  <si>
    <t>受益户数、人数</t>
  </si>
  <si>
    <t>其中整合财政涉农资金直接用于脱贫不稳定户、边缘易致贫户、其他农村低收入群体的帮扶情况</t>
  </si>
  <si>
    <t>项目建设时间计划</t>
  </si>
  <si>
    <t>联农带农
(方式+具体做法）</t>
  </si>
  <si>
    <t>绩效目标(有量化的核心指标）</t>
  </si>
  <si>
    <t>项目实施部门</t>
  </si>
  <si>
    <t>行业主管部门</t>
  </si>
  <si>
    <t>备注</t>
  </si>
  <si>
    <t>县</t>
  </si>
  <si>
    <t>乡</t>
  </si>
  <si>
    <t>村</t>
  </si>
  <si>
    <t>合计</t>
  </si>
  <si>
    <t>衔接推进乡村振兴补助资金</t>
  </si>
  <si>
    <t>脱贫村</t>
  </si>
  <si>
    <t>脱贫不稳定户、边缘易致贫户、其他农村低收入群体</t>
  </si>
  <si>
    <t>计划开工时间</t>
  </si>
  <si>
    <t>计划完工时间</t>
  </si>
  <si>
    <t>总计</t>
  </si>
  <si>
    <t>一、产业发展</t>
  </si>
  <si>
    <t>（一）“一县一业”中药材主导产业</t>
  </si>
  <si>
    <t>1.中药材种植基地</t>
  </si>
  <si>
    <t>维西县云当归GAP种植示范基地建设项目</t>
  </si>
  <si>
    <t>是</t>
  </si>
  <si>
    <t>产业发展</t>
  </si>
  <si>
    <t>维西县</t>
  </si>
  <si>
    <t>各乡镇</t>
  </si>
  <si>
    <t>在维西县建设300亩云当归GAP种植基地，进行规模化种植示范。同时，同时，通过统一供种、统一生产技术、统一生产物资、统一产品标准、统一收购，采用公司+基地+合作社+农户的方式组织开展云当归的种植，带动100户农户种植优质云当归200亩。</t>
  </si>
  <si>
    <t>新建</t>
  </si>
  <si>
    <t>建立“公司+基地﹢农户”模式，采用技术引进、示范推广、辐射带动、苗木供给等方式带动周边区域广大农户参于种植，使各种植户在种植过程中充分得到实惠。</t>
  </si>
  <si>
    <t>项目完成后，建设云当归种植基地500亩，其中：核心示范种植200亩，企业良种及种植基地年产值可达2600万元，利润600万元。辐射带动农户推广种植1000亩，实现产值2000万元，利润1000万元。</t>
  </si>
  <si>
    <t>维西县农业农村局</t>
  </si>
  <si>
    <t>维西县中草药种植示范基地</t>
  </si>
  <si>
    <t>建设种植维西中草药种植示范基地300亩，首期围绕桔梗，藏红花，小黄姜，牛大力、重楼药材品种示范种植。桔梗为多年生草本植物，采用播种方式繁殖，当年收获，第一年亩均产量约900公斤，第二年开始可翻倍。示范种植面积为50亩。藏红花多年生草本植物，每亩收获约1千克左右，每公斤的藏红花价格在10000-15000元左右，是高附加值中草药品种。前三年每亩共投入15000元，每亩的收入可以达到30000元。示范面积约50亩。种植小黄姜示范田150亩，每亩每亩栽种小黄姜4000-5000株，正常亩产量在1500-2000斤之间。当年收获。示范种植牛大力30亩，每株药材约2.5公斤，亩产1750公斤，三年后丰产。示范种植重楼20亩，5年后可以采收，从下种到采收一般需要5年,亩产量在500公斤左右,每亩年可产籽近1公斤。每亩重楼可收入22500元,纯收入18300元,投入产出比1:3。</t>
  </si>
  <si>
    <t>按照300亩不同种类种植，桔梗50亩，藏红花50亩，小黄姜150亩，牛大力20亩，重楼30亩示范，桔梗、藏红花、小黄姜可以实现当年收益约400万。重楼和牛大力三年后可采收，前三年综合投入为150万，三年收实现综合收益150元。</t>
  </si>
  <si>
    <t>2.中药材配套设施</t>
  </si>
  <si>
    <t>维西县永春乡中药材交易市场建设项目</t>
  </si>
  <si>
    <t>永春乡</t>
  </si>
  <si>
    <t>拖枝村</t>
  </si>
  <si>
    <r>
      <rPr>
        <sz val="12"/>
        <rFont val="方正仿宋_GBK"/>
        <charset val="134"/>
      </rPr>
      <t>在维西县永春乡拖枝村建设1.土建工程1300万：商铺综合楼（三层）3600㎡，540万元，仓库（四层）3108 ㎡159万元；室内冻库（两层）1848 ㎡429万元；公厕 40㎡4万元，过磅秤75㎡，7万元，阳光棚3580㎡161万元。2.附属工程700万元:挡土墙5000m</t>
    </r>
    <r>
      <rPr>
        <sz val="12"/>
        <rFont val="宋体"/>
        <charset val="134"/>
      </rPr>
      <t>³</t>
    </r>
    <r>
      <rPr>
        <sz val="12"/>
        <rFont val="方正仿宋_GBK"/>
        <charset val="134"/>
      </rPr>
      <t>250万元；围墙500米70万元；公厕15万元、供电60万元、供水、污水处理设施等315万</t>
    </r>
  </si>
  <si>
    <t>项目建设的必要性：维西县是云南省传统中药材产区，全县群众都有种植中药材的传统，截至目前，我县中药材交易量已达20000吨每年，但一直没有一个中药材集中交易的市场，永春乡是我县中药材重要产区，目前已建设完成中药材初加工厂、中药材育苗基地等，此项目的建设可将我县中药材大宗交易汇聚至永春乡开展，同时也能带动周边群众至市场务工，增加收入。</t>
  </si>
  <si>
    <t>项目绩效：1.项目收益研究采用静态的财务分析表法计算企业的投资偿还期、投资利润率、投资收益率，该项目考虑到永春乡是维西中药材的集散地，同时拖枝村是乡政府驻地，是维西县生物产业园，该项目用地为永春乡集体土地，项目建设成后资产归永春乡人民政府所有，运营主体在当地选取有资质有能力的企业进行运营，项目基础设施齐全，有利于药商收购的鲜品、干品药材加工处理，可作为中药材交易市场的配套设施，有利于交易市场的正常运营。 2.项目的建设具有良好的社会效益。营业收入计算按专业合作社、种植大户、农户到市场交易收入的2%收取管理费用。收取的费用归永春乡人民政府集体经济收益，按照《维西县集体经济使用办法》（暂行），每年给各个村进行分配。预计年交易大宗药材：秦艽、维西木香、维西当归、桔梗5000 吨/年，其他药材党参、天麻、珠子参、重楼、滇黄精、附子等中药材 1600 吨/年，平均药材交易价为20元/kg，交易额约13200万元，项目惠及全县人民群众。</t>
  </si>
  <si>
    <t>维西县2023年（一县一业）中药材种植基地基础设施建设项目</t>
  </si>
  <si>
    <t>维西县-保和镇、白济汛乡、康普乡、维登乡</t>
  </si>
  <si>
    <t>（一）田间道路工程：本工程改建37条机耕道，总长46.6km，新建48条机耕道，总长23.5km及挡墙、涵管等相关附属工程。（二）灌溉与排水工程：为了合理规划利用农业用水资源，根据旱、涝、渍和盐碱综合治理的要求，结合地、路、林、电对中药材种植地进行统一规划，本次项目于保和镇及永春乡片区实施灌溉与排水工程，灌溉总面积576亩，铺设管网18277m，新建灌溉渠道460m及相关附属工程。（三）围栏：为增强中药材基地抗灾减灾能力和综合生产能力，本次项目于保和镇锅底塘一、二组布置围栏8529米。（四）测土配方施肥：为进一步提升项目区耕地地力，提升中药材品质，推广测土配方施肥10000亩，推广配方肥8000吨。</t>
  </si>
  <si>
    <t>1.经济作物产量：维西县2023年一县一业中药材种植基地基础设施建设项目受益面积10823亩，其中建设高效节水面积576亩，新增机耕面积10247亩，共受益户数2182户，受益人口为8001人。本项目效益主要表现为工程实施后改善灌溉面积带来的中药材产量增加的灌溉效益，建设机耕道路减少了农业劳动力投入并提高了机械化效率。
2.机耕路效益“项目实施后，实现项目区覆盖机耕面积10247亩，有利于节约劳动成本及提高了机械化效率。按照每亩每年在运输成本上节约劳动工日5个，每个工日按照120元计算，共产生效益614.82万元。
3.灌溉效益：通过项目建设，项目区高效节水面积576亩，亩均新增药材产量17.5公斤，按10元/公斤计，年均可增加农民收入10.08万元，按照每亩每年在灌溉成本上节约劳动工日3个，每个工日按照120元计算，可节省投资34.56万元，共产生效益44.64万元节约。</t>
  </si>
  <si>
    <t>维西县2024年（一县一业）中药材种植基地基础设施建设项目</t>
  </si>
  <si>
    <t>本项目新建机耕道总长95.12km及挡墙、涵管等相关附属工程，铺设管网13.73km，新建蓄水池3座，新建取水坝1座，沉砂池1座，出水桩227个及相关附属工程，推广增施有机肥440吨，推广面积11000亩；</t>
  </si>
  <si>
    <t>在项目实施过程中，增加项目区群众务工收入。</t>
  </si>
  <si>
    <t>配套（一县一业)中药材种植基地基础设施10000亩。主要建设内容为中药材种植示范基地生产路、农田灌溉引水工程、田间配水管网、防护栏、耕地质量提升（推广增施有机肥、缓控释肥、生物菌肥等）中药材烘干、加工厂房及设备，检验检测等。</t>
  </si>
  <si>
    <t>维西县（一县一业）维西“云当归”绿色标准化种植关键技术集成与示范</t>
  </si>
  <si>
    <t>(1)编制维西县云当归主栽区标准化种植技术规程，在甲方协助下完成云当归绿色标准化种植关键技术培训 200人次;
(2)协助甲方完成维西云当归国家地理标志产品保护认证;3)根据之前的研究结果，在甲方协助下建成维西云当归良种育苗和绿色高产优质标准化种植技术示范基地 30-50 亩。
(4)对整个项目研究成果进行总结整理，做好结题验收工作5) 项目材料成熟后，组织省、州和县级相关领域专家对本项目进行验收。</t>
  </si>
  <si>
    <t>续建</t>
  </si>
  <si>
    <t>公司+合作社＋农户的方式，具体做法：科研试验得出技术标准，通过示范基地建设和培训开展带动农户种植，提高农户收入</t>
  </si>
  <si>
    <t>(1)编制维西县云当归主栽区标准化种植技术规程，在甲方协助下完成云当归绿色标准化种植关键技术培训 200人次;(2)协助甲方完成维西云当归国家地理标志产品保护认证;3)根据之前的研究结果，在甲方协助下建成维西云当归良种育苗和绿色高产优质标准化种植技术示范基地 30-50 亩。(4)对整个项目研究成果进行总结整理，做好结题验收工作5) 项目材料成熟后，组织省、州和县级相关领域专家对本项目进行验收。</t>
  </si>
  <si>
    <t>（二）特色产业发展</t>
  </si>
  <si>
    <t>1.食用菌产业</t>
  </si>
  <si>
    <t>维西县塔城镇川达村菌包厂建设</t>
  </si>
  <si>
    <t>塔城镇</t>
  </si>
  <si>
    <t>川达村</t>
  </si>
  <si>
    <t>新建菌包厂一个，达到日产3万个菌包建设规模，包括：1、供电设施建设；2、供水系统建设；3、污水处理系统建设；3、原材料存储仓库建设；4、生产线建设，孵化室及配套设施建设；附属设施建设等。</t>
  </si>
  <si>
    <r>
      <rPr>
        <sz val="12"/>
        <color indexed="8"/>
        <rFont val="方正仿宋_GBK"/>
        <charset val="134"/>
      </rPr>
      <t>销售菌包给农户，指导农户进行保护地栽培和林下栽培，带动农户参加维西县食用菌产业建设，</t>
    </r>
    <r>
      <rPr>
        <sz val="12"/>
        <color indexed="8"/>
        <rFont val="Microsoft YaHei UI"/>
        <charset val="134"/>
      </rPr>
      <t>成为迪庆食用菌产业发展的种源基石之一。</t>
    </r>
  </si>
  <si>
    <t>1、为维西县食用菌产业发展奠定菌包菌种基础，成为维西食用菌产业发展和乡村振兴基础设施。2、培养维西本土专业技术人员，培养维西本土农民参加食用菌产业建设，提高维西食用菌产业科学技术应用水平。3、为维西食用菌产业链建设提供示范，逐渐带动维西社会资金参加食用菌产业建设。4、年产菌包200万包以上，年销售收入760万元以上，年利润120万元，上缴财政分红60万元。5、带动食用菌产值1500万元，带动农户1000户以上，逐渐打造维西食用菌产业链。</t>
  </si>
  <si>
    <t>2.小杂粮产业</t>
  </si>
  <si>
    <t>维西县特色香软米种质创新及新品种绿色高效试验示范</t>
  </si>
  <si>
    <t>1、继续在核心示范区进行绿色高效种植的技术集成展示；并对2023年筛选出的当地适种的优质香软米品种进行大面积推广种植，计划面积1500亩。2、将上年收获并筛选出的单株，进行穗行种植，选择综合表现好的穗行，不低于20个穗系，进行单行单独收获，再次粒选分级，并分开保存。</t>
  </si>
  <si>
    <t>2024.11.30</t>
  </si>
  <si>
    <t>由塔城镇农业综合服务中心+省农科院研究所通过水稻选种培育，提纯、实验示范。</t>
  </si>
  <si>
    <t>1、提供5份优质香软米新品种（系）进行试验示范；
2、合作完成专利申请1项，科技论文1篇；
3、核心区试验示范优质香软米新品种（系）100亩，带动项目区示范1500亩。</t>
  </si>
  <si>
    <t>维西县攀天阁老黑谷良种繁育提升项目</t>
  </si>
  <si>
    <t>攀天阁乡</t>
  </si>
  <si>
    <t>皆菊村</t>
  </si>
  <si>
    <t>1.集中育秧设施建设1个。2.开展老黑谷提纯复壮100亩。3.开展地力提升及病虫害绿色防控1500亩。</t>
  </si>
  <si>
    <t>坚持因地制宜，保护良种，全面推行“党组织+科技+致富带头人+农户”的发展模式，推动产业提质增效、农民增收致富。</t>
  </si>
  <si>
    <t>建立1500亩攀天阁老黑谷种植示范基地，通过集中育秧、提纯复壮及地力提升达到提质增效，提高产值。</t>
  </si>
  <si>
    <t>维西县小杂粮产业建设项目</t>
  </si>
  <si>
    <t>1.建立小杂粮良种基地1000亩。2.每年推广种植小杂粮5000亩。</t>
  </si>
  <si>
    <t>充分发挥企业联农带农的中坚作用，聚合县域内小杂粮产业合作社，组建产业联合体，提升农户合作层次和规模。
依托“双绑”联结，引导农户连片种植，建立规模型小杂粮产业基地，全覆盖式设立乡镇临时收购点，构建公司管收购加工、合作社管技术标准、农户管生产种植的利益共同体，推动小杂粮一二三产业深度融合。</t>
  </si>
  <si>
    <t>围绕小杂粮品种研发、规模化生产、初精深加工、冷链物流、市场拓展、品牌打造等关键环节，成立招商引资工作专班，推进招商引资各项工作；建立优势小杂粮生产基地，不断开拓市场，带动种植大户，引领小杂粮产业向规模化、集约化、特色化、品牌化方向发展。</t>
  </si>
  <si>
    <t>3.蔬菜产业</t>
  </si>
  <si>
    <t>维西县糯山药种质资源保护基地建设项目</t>
  </si>
  <si>
    <t>联合省内外科研院所，建立维西糯山药种质资源保护基地3个共90亩（其中包括每个基地5亩的育苗基地，25亩的标准化种植保育基地）。</t>
  </si>
  <si>
    <t>为保护当地优良品种，发展特色产业，，依托强大
科技人才力量，全面推行“党组织+科技+致富带头人+农户”的发展模式，推动产业提质增效、农民增收致富。</t>
  </si>
  <si>
    <t>联合省内外科研院所，建立维西糯山药育种基地3个共90亩</t>
  </si>
  <si>
    <t>4.其他特色产业</t>
  </si>
  <si>
    <t>维西县田园综合体产业配套设施建设项目</t>
  </si>
  <si>
    <t>1、蓝莓种植示范基地项目，总投资2560万元，蓝莓种植示范基地建设面积200亩，建设高标准蓝莓种植基地，使用容器种植，容器与基质每五年更换一次，年平均投资0.8万元每亩，暖棚建设投入每亩12万元。200亩基地第一年投资约2560万元，以五年期计算，年均总投入504万元。
2、菊花种植示范基地项目，总投资424.8万元，菊花种植示范基地建设面积600亩，其中茶用菊茶、药菊540亩。观赏菊金陵系列24亩钟山系列24亩传统大菊12亩，种苗投入年均120万，农资（有机肥、农药、地膜、硫酸钾型复合肥）年均124.8万，人工投入年均180万，后期种苗自繁可降低种苗成本，基地建成第二年起，年均总投入约424.8万元。
3、食叶草种植示范基地项目，总投资1400万元，食叶草种植示范基地，种植面积为400亩，使用容器种植，容器与基质投入，一年种植多年收，每亩投入25000元。亩均产量约30吨。450元/吨。每亩收入13500元。种植总投入1000万元。项目投入1400万元。
4纳米冻干食品绿色产业加工项目，总投资3860万元，项目建设占地面积20亩，建筑面积6000平方米，包括300平方米生产仓库、4条日产20吨鲜料纳米及冻干冻干机、2台万目级纳米破碎机、切片机、清洗机。以订单式农业生产加工农副产品，包括高原稻谷、蔬菜和藏红花、重楼等中草药。加工车间改造投入800万，设备总投入3860万元。年收益实现7500万元</t>
  </si>
  <si>
    <t>一、当年栽植、冬季可正常开花结果，第二年进入盛花盛果期，亩均最高产量可达800公斤每年，反季销售，每公斤100元。年均实现收入1600万元。同时带动劳动力1000人，实现人均增收1.6万元。
二、菊花当年栽植当年采收，亩产干花200公斤，市场价格200元/公斤，540亩茶菊可收益2160万。
三、食叶草当年栽植多年收割，可以作为健康食品原材料，第一年实现收益年540万元，两年半实现回收成本，多年收益。
四、一条生产线按照订单功能食品和冻干农副产品加工需求可以实现1875万收益。</t>
  </si>
  <si>
    <t>维西县兰花产业建设项目</t>
  </si>
  <si>
    <t>保和镇</t>
  </si>
  <si>
    <t>1.维西县兰花产业园。在县城区域内打造一个15亩左右的产业园区（30个标准化100平方米种植大棚建设，共计3000平方米，310万元，占地5.5亩；两个标准化1000平方米种植大棚建设，共计2000平方米，140万元，占地3.5亩；交易中心、会展展厅、抖音直播平台及业务用房1350平方米，300万元，占地2亩；兰花质料生产加工厂房、生产线及废料处理仓库2000平方米，160万元，占地3亩；停车场、公厕、保安室及其他附属设施600平方米，300万元，占地1亩；共计投资：1210万元。）
 2.兰花种植示范园。申报单位具备在维西县行政区域内设立、登记、注册并具有独立法人资格的企业、合作社、集体经济组织、协会或家庭农场等；建设兰花大棚种植达300平方米以上且示范带头作用强的兰花种植经营主体给予定额奖补及挂牌。共计投资200万元。</t>
  </si>
  <si>
    <t>通过项目建设促进当地群众务工、销售等收入</t>
  </si>
  <si>
    <t>该项目实施有利于保护维西细叶莲瓣兰种质资源，开展兰花品种开发、繁育、种植、销售为一体的兰花产业集散地，推动兰花产业科学化、标准化、适度规模化种植，带动农民增收。
    项目建成后，通过维西县兰协发动理事成员积极入驻产业园种植兰花，并按每100平方米标准化大棚收取管理费用5000元，预计年管理费用收入15万元，可纳入村集体经济分红，产业园区内提供的交易平台可提取2%手续费用，用于日常管护资金。建设兰花大棚种植面积达300—500平方米（含500平方米）且带动农户6户以上的兰花种植经营主体给予一次性奖补资金5万元；兰花大棚种植面积达500—1000平方米（含1000平方米）且带动农户12户以上的兰花种植经营主体给予一次性奖补资金8万元；兰花大棚种植面积达1000平方米以上且带动农户20户以上的兰花种植经营主体给予一次性奖补资金10万元。对符合奖补的兰花种植经营主体统一进行兰花产业示范园挂牌。</t>
  </si>
  <si>
    <t>（三）小型农田水利设施建设</t>
  </si>
  <si>
    <t>维西县2024年产业基础设施修复项目</t>
  </si>
  <si>
    <t>灌溉沟渠修复2584米，铺设管道2000米，修筑挡墙1866立方米，修复取水坝3座及相关附属工程。</t>
  </si>
  <si>
    <t>通过项目实施，保障已建成的农业基础设施正常运行，发挥效益。</t>
  </si>
  <si>
    <t>维西县2023年小型农田水利建设项目</t>
  </si>
  <si>
    <t>维西县-塔城镇、维登乡、叶枝镇、巴迪乡</t>
  </si>
  <si>
    <t>维西县2023年小型农田水利建设项目初步设计报告涉及2镇6乡，工程件数为13件，其中，塔城镇2件、维登乡4件、白济汛乡1件、康普乡1件、巴迪乡1件、叶枝镇2件、永春乡1件、攀天阁乡1件。工程覆盖15907亩（其中：旱地为9764.45亩、水田为6142.55亩），全为改善灌溉面积。
新建渠道24571m，管道建设69000m，新建取水口13座、新建沉砂池12座、新建蓄水池6座。</t>
  </si>
  <si>
    <t>工程覆盖面积15907亩，其中可对项目区内的15907亩耕地进行改善灌溉，该项目是一次性投入，长期受益的好项目。项目区改善灌溉面积15907亩，平均每亩增产50kg，每公斤作物平均单价3.5元，项目区内农民每年可增收约276.71万元；每亩节约劳动力3个，每个劳动力按120元计算，共能产生效益474.36万元。</t>
  </si>
  <si>
    <t>维西县2024年产业发展水利配套设施建设项目</t>
  </si>
  <si>
    <t>本项目改善灌溉面积9151.54亩，主要建设内容为：新建渠道17246.8m，铺设管道48974m，新建取水口12座、新建沉砂池12座。                                                     项目总投资：2600万元；</t>
  </si>
  <si>
    <t>通过项目建设改善灌溉面积9151.54亩，平均每亩增产35kg，每公斤作物平均单价3元，项目区内农民每年可增收约96.09万元；每亩节约劳动力3个，每个劳动力按100元计算，共能产生效益274.555万元。项目建成后，有利于改善农业生产灌溉条件，提高农田有效灌溉率，增强农业防灾减灾能力，促进农业产业发展，同时有利于提高农业水资源利用率，节约用水，助力维西县节水型社会创建，为促进全县经济持续稳定发展奠定基础。</t>
  </si>
  <si>
    <t>（四）农田改造建设</t>
  </si>
  <si>
    <t>维西县2023年增发国债高标准农田建设项目</t>
  </si>
  <si>
    <t>高标准农田提升改造10000亩。本工程硬化机耕道总长98.03km，新开挖机耕道15.141km、桥梁2座；实施高效节水灌溉面积2625亩，铺设管网共计69.36km，新建蓄水池10个，设置沉砂池4个，设置拦水坝3个，设置出水桩895个，新建三面光沟灌溉渠道总长15.86km，新建排涝沟渠6.55km及挡墙、涵管、沟盖板等相关附属工程；实施土地平整167亩；推广增施有机肥1440吨，推广面积18000亩，推广绿肥种植84吨，推广面积12000亩。                                                      投资合计： 9500万元；整合财政涉农资金：750万元；</t>
  </si>
  <si>
    <t>通过项目建设，改善灌溉面积11105亩（其中高效节水灌溉面积2625亩），增强农业防灾减灾，年新增粮食产值约271.1万元。改善机耕面积28290亩，年均节本增效约848.7万元。增强农业防灾减灾能力和粮食综合生产能力，有效遏制耕地“非农化”、防止“非粮化”，保障国家粮食生产安全，促进县域经济社会持续稳定健康发展。</t>
  </si>
  <si>
    <t>维西县2023年高标准农田建设项目</t>
  </si>
  <si>
    <t>（一）田间道路工程：本工程改建机耕道67条，总长20.24km，新建机耕道196条,总长97.68km，新建挡墙53条，总长824m，及挡墙桥涵等相关附属工程。（二）灌溉与排水工程：本次灌溉与排水工程项目区灌溉面积为3690亩，铺设管网共计31904m，设置沉砂池6个，设置拦水坝5个，设置减压池10个，设置涵桥1座，设置出水桩164个，新建灌溉渠道共计90条，总长18.302km，及涵管、沟盖板等相关附属工程。（三）耕地保护与质量提升：1、土地平整工程—项目区耕地多为坡耕地，且零星破碎，耕地立地条件差，土壤有机质含量低，地力水平不高。为了破解田块零星破碎、产能低等问题，优先选择在土壤气候条件、产业发展基础相对较好，且便于整型的地块进行集中整治。通过土地平整工程将各家各户分散耕种的“巴掌田”、“斗笠田”、“坡耕地”集中改造整理成4－30米宽水平大田，化碎为整，改坡地平地，小田变大田，有效改善耕地地力条件，提高机械化、集约化水平，推动农业现代化。本项目共实施土地平整工程共计180.6亩，其中白济汛乡共吉村马厂南社土地平整64亩，攀天阁乡皆菊村委会迪姑组土地平整116.6亩。2、土壤改良工程—通过推广增施有机肥和种植绿肥，提升项目区耕地质量，计划推广增施有机肥800吨，推广面积10000亩，推广绿肥种植80吨，推广面积10000亩。多措并举提升项目区耕地质量。（四）维西县高标准农田建设补建项目：计划投资400万元，实施2022年高标准农田补建项目。</t>
  </si>
  <si>
    <t>项目实施后，实现项目区覆盖机耕面积17333亩，有利于节约劳动成本及提高了机械化效率。按照每亩每年在运输成本上节约劳动工日3个，每个工日按照120元计算，共产生效益623.98万元。
通过项目建设，项目区高效节水面积3690亩，亩均新增粮食产量50公斤，按3.5元/公斤计，年均可增加农民收入278.37万元。</t>
  </si>
  <si>
    <t>维西县2024年农田建设稳面积提质量增单产项目（坡改梯）</t>
  </si>
  <si>
    <t>本项目总建设规模为 20000亩，主要建设内容及规模：（ 一 ）土地平整工程： 土地平整地块 187 块 ， 平整面积为15382.8 亩；（ 二 ）道路工程： 改建机耕道（硬化） 3条 ， 总长 2290m，新建机耕道（毛路）473条，总长145721m；（ 三 ）灌溉与排水工 程： 新建田间灌溉沟渠 21 条 ， 总长 5521m。（ 四 ）耕地质量提升 20000亩。                                                     项目总投资：15949.37万元</t>
  </si>
  <si>
    <t>在项目实施过程中，以工代赈形式组织施工，增加项目区群众务工收入。</t>
  </si>
  <si>
    <t>通过项目建设改善项目区耕地立地条件，提高利土地用率和耕种水平提高耕地保水保肥能力，增强农业防灾减减灾利能力，从而提高农作物单位面积产量。预计年均新增粮食产量892202.4公斤，预计年新增产值达312.27万元。</t>
  </si>
  <si>
    <t>（五）养殖业基地</t>
  </si>
  <si>
    <t>维西傈家乌鸡养殖场建设项目</t>
  </si>
  <si>
    <t>新建种鸡厂1个，建设面积3000平方米包括（种鸡舍、孵化间、脱温室、晒粪场、三面光沟、），后备鸡厂1个，建设面积1500平方米，围墙800米，生产用房200平方米，大门2座，消毒池40平方米，消毒间通道2个（20平方米），粪沟8条，刮粪机8台，饲料配送系统设备、设施，消毒间2间（20平方米），更衣室2间，消毒设备设施4套，兽医室2件（50平方米）多级密闭化粪池2个300立方米，附属设施等。</t>
  </si>
  <si>
    <t>2024.3.3</t>
  </si>
  <si>
    <t>销售傈家乌鸡小鸡苗给农户，指导农户养殖技术、疫病防控，带动农户参与维西傈家乌鸡养殖场建设。</t>
  </si>
  <si>
    <t>1、为维西县养殖产业发展奠定坚实基础，成为维西养殖业产业发展和乡村振兴基础设施，2、培养维西本地养殖技术人才，来进一步提高养殖产业水平3、为维西养殖产业提供示范作用。4、年产傈家乌鸡20万羽以上、实现年销售收入2000万元，年利润200万元，上缴财政分红30万元。带动养殖产值1200万元，带动300户以上，逐渐打造维西养殖产业。</t>
  </si>
  <si>
    <t>维西县畜禽品种综合改良补助项目</t>
  </si>
  <si>
    <t>畜牧生产</t>
  </si>
  <si>
    <t>开展生猪改良5000窝，肉牛冻精改良500头。生猪人工改良每窝补助50元，肉牛冻精改良每头补助300元。</t>
  </si>
  <si>
    <t>生猪50元/窝肉牛300/头</t>
  </si>
  <si>
    <t>生猪改良数量≧5000窝，肉牛冻精改良数量≧500头；生猪改良每窝奖≧50元，肉牛改良每头奖补≧300元；仔猪每头利润≧100元，犊牛每头利润≧2000元；服务对象满意度≧80%。</t>
  </si>
  <si>
    <t>维西县青贮饲料推广补助项目</t>
  </si>
  <si>
    <t>推广青贮饲料13000吨。青贮单户制作数量达20吨以上的，全株玉米青贮每吨补助150元，普通青贮饲料每吨补助75元。</t>
  </si>
  <si>
    <t>全株玉米青贮补助150元/吨；普通青贮饲料补助75元/吨</t>
  </si>
  <si>
    <t>企业或合作社+农户；租赁农户土地种植青贮玉米或收购农户种植的青贮玉米。</t>
  </si>
  <si>
    <t>推广青贮饲料数量≧13000吨，增加肉牛养殖量≧1500头；全株青贮玉米每吨补助≧150元/吨，普通青贮饲料每吨补助≧75元/吨；肉牛养殖每头利润≧2000元/头，项目经济总利润≧300万元；服务对象满意度≧80%。</t>
  </si>
  <si>
    <t>维西县2024年生猪养殖奖补项目</t>
  </si>
  <si>
    <t>全县受动物疫情直接影响的生猪养殖户及脱贫不稳定户、边缘易致贫户和突发严重困难户三类监测对象，奖补数量7000头，每头最高补助600元。</t>
  </si>
  <si>
    <t>≦600元/头</t>
  </si>
  <si>
    <t>企业或合作社+农户；提供养殖技术，并帮助回收商品猪。</t>
  </si>
  <si>
    <t>通过维西县2024年生猪养殖奖补项目实施，全县生猪存栏量增加≧7000头（以每头生猪生产成本2500元/头计算），预计产值1750万元；利润≧800元/头，预计实现利润≧560万元左右；解决劳动就业≧70人。</t>
  </si>
  <si>
    <t>维西县稻渔综合种养殖项目</t>
  </si>
  <si>
    <t>在保和镇、永春乡、塔城镇、攀天阁乡、白济汛乡、康普乡、叶枝镇、巴迪乡32个行政村农田实施稻田养鱼7983亩（23.949吨鱼苗），配最大规格鱼苗70尾≤每公斤≤80尾，3公斤每亩，单价预计29.86元/公斤，每亩投入89.58元，其中财政补助79.62元/亩，农户自筹9.96元/亩。</t>
  </si>
  <si>
    <t>90元/亩</t>
  </si>
  <si>
    <t>通过政府补贴+农户自筹，推广稻田养鱼项目，实现化肥农药减量增效，解放劳动力，同时增加收入，助推乡村振兴。</t>
  </si>
  <si>
    <r>
      <rPr>
        <sz val="12"/>
        <rFont val="方正仿宋_GBK"/>
        <charset val="134"/>
      </rPr>
      <t>推广实施稻田养鱼项目可以节约耕地、节约肥料</t>
    </r>
    <r>
      <rPr>
        <sz val="12"/>
        <rFont val="Arial"/>
        <charset val="0"/>
      </rPr>
      <t> </t>
    </r>
    <r>
      <rPr>
        <sz val="12"/>
        <rFont val="方正仿宋_GBK"/>
        <charset val="134"/>
      </rPr>
      <t>、节约用工、节省农药、 增产粮食、增产鲜鱼、增加收入，稻田养鱼最适合家庭式经营，增收具有普遍性和直接性。实施稻渔综合种养的水田平均每亩可增收400至1000元，甚至1000元以上，远远超过了稻谷的收入。</t>
    </r>
  </si>
  <si>
    <t>维西县畜禽粪污资源化利用整县推进项目</t>
  </si>
  <si>
    <t>畜禽粪污资源化利用整县推进化粪池、召气池土方开挖和运输、回填，部分基础和挡墙支砌等。</t>
  </si>
  <si>
    <t>全县畜禽粪污综合利用率≧90%;规模养殖场设施装备配套率≧100%；示范基地耕地面积≧4万亩；到2025年全县示范基地粪肥替代化肥比例达到30%以上。</t>
  </si>
  <si>
    <t>（六）林草基地建设</t>
  </si>
  <si>
    <t>（七）休闲农业与“农旅”融合</t>
  </si>
  <si>
    <t>（八）加工流通项目</t>
  </si>
  <si>
    <t>1.加工业</t>
  </si>
  <si>
    <t>2.市场建设和农村物流</t>
  </si>
  <si>
    <t>中路乡咱利村鲁母底小组示范建设项目(千万工程续建)</t>
  </si>
  <si>
    <t>1.防护挡墙及安全护栏工程：桩锚挡墙67.77米；重力式挡墙5146.30立方米；场地土方回填3510立方米；安全护栏982米。
2.农副产品交易区建设：场地硬化7544平方米；新建道路2742.86平方米；镀锌钢管隔离栏864米；新建公厕60平方米。
3.村内雨污治理：钢带增强聚乙烯排水管（DN300）1510米；钢筋混凝土排水井65个；钢筋混凝土化粪池 G5-12SQF1座；UPVC 排水管（DN100）400米；方形户用集水(0.5m*0.5m)32个；钢带增强聚乙烯排水管（DN200）160米，钢带增强聚乙烯排水管（DN300）210米；钢带增强聚乙烯排水管（DN400）240米；钢带增强聚乙烯排水管（DN500）125米；钢筋混凝土排水井26个；雨水口36个；砖砌雨水沟735米；现状道路破除及修复1382平米。
4.村内公共设施建设：新建公厕72平方米；村内应急避难场608平方米；场地围栏408平方米方米。</t>
  </si>
  <si>
    <t>按照《关于有力有序有效推广浙江“千万工程”经验的指导意见》（千村示范，万村整治）及州、县两级人大代表建议进行“千村”示范点建设，通过建设鲁姆底村落建设达到乡村基础设施有提升，示范效果明显，有效解决鲁姆底小组农户27户，198人产生“两污”及畜禽粪污，有效解决村庄及周围农业农村污染。</t>
  </si>
  <si>
    <t>（九）产业服务支撑项目</t>
  </si>
  <si>
    <t>1.品牌打造</t>
  </si>
  <si>
    <t>维西县农产品品牌建设项目</t>
  </si>
  <si>
    <t>1、2024年度创建1个葡萄绿色种植基地100亩，共1万元；
2、完成有机产品复审40个产品，每个产品1.2万元，共48万元；
3、绿色食品年检35个产品，共7万元；
4、新增3个全国名特优新农产品，认证费用3万元/个，共计9万元。</t>
  </si>
  <si>
    <t>提升产品品质，打造企业品牌，提高产品附加值，带动农户增收。通过支持企业积极申报绿色、有机产品认证，按期开展绿色年检、有机复审工作，选育和推广一批突破性品种和建设一批绿色标准化生产基地，打造一批有影响力的知名品牌，促进农产品品质明显提升，提高企业产品附加值，带动农民增收。</t>
  </si>
  <si>
    <t>按照实施乡村振兴战略总要求，打造更具影响力和消费者忠诚度的公用品牌和企业品牌，在品牌、品质上下功夫，解决农业品牌〃小、散、弱〃问题，培育具有市场竞争力的农产品，提升品牌农产品附加值，促进农业增效、农民增收，走出一条特色的品牌强农兴农之路。通过项目的实施，力争我县重点特色产业、特色农产品质量明显改善，拥有适宜我县发展的公共区域品牌和有机、绿色食品品牌，更好地满足人民群众不断升级的消费需求。</t>
  </si>
  <si>
    <t>维西县农产品质量安全监测项目</t>
  </si>
  <si>
    <t>2024年完成每千人2.0批次定量检测项目315批次样品检测，其中：养殖业产品25个，1200元/个，合计：3万元，种植业产品290个，1000元/个，合计：29万元，以上合计共32万元。</t>
  </si>
  <si>
    <t>通过农产品质量安全风险监测工作，进一步提高我县农产品质量，确保人民群众的农产品质量安全。</t>
  </si>
  <si>
    <t>以《中华人民共和国农产品质量安全法》为依据，提高农产品质量安全水平为出发点和落脚点，深入探索县域监管科学模式和长效机制，整体提升农产品质量安全监管能力和水平，切实保障农产品消费健康和农业产业发展安全。</t>
  </si>
  <si>
    <t>维西县糯山药品牌创建质量提升项目</t>
  </si>
  <si>
    <t>1、根据省、州和县级相关领域专家评议意见，补充完善前三年的试验；
2、编制维西县糯山药主栽区标准化种植技术手册，在甲方协助下开展集成技术培训，技术培训100人次；
3、完成维西糯山药主栽区种植迪庆州地方标准申报工作；
4、协助甲方完成维西糯山药国家地理标志产品保护认证；</t>
  </si>
  <si>
    <t>1、根据省、州和县级相关领域专家评议意见，补充完善前三年的试验；2、编制维西县糯山药主栽区标准化种植技术手册，在甲方协助下开展集成技术培训，技术培训100人次；
3、完成维西糯山药主栽区种植迪庆州地方标准申报工作；
4、协助甲方完成维西糯山药国家地理标志产品保护认证；</t>
  </si>
  <si>
    <t>2.产业服务支撑项目</t>
  </si>
  <si>
    <t>维西县良种良法良技项目</t>
  </si>
  <si>
    <t>在全县范围内建设粮油绿色高质高效示范点5个点，建设规模2500亩，建设标准400元/亩投入资金100万元；建立化肥农药减量增效示范点3个点，建设规模1500亩，建设标准建设标准300元/亩，投入45万元；粮油单产提升示范3个点，示范面积1500亩；建设标准400元/亩，投入60万元；共计投入资金205万元。</t>
  </si>
  <si>
    <t>公司+合作社＋农户的方式，具体做法：通过农业农村部门开展良种推广、化肥减量增效、病虫害绿色防控技术推广，提高农户种植技术水平，促进粮食增产，提升农户收入。</t>
  </si>
  <si>
    <t>通过开展全县主要粮油作物良种良法良技项目，核心示范区亩增产粮食50公斤，示范区增产粮食亩增收20公斤，预计带动全县粮食产量增产5万吨，化肥农药使用量降低2%左右，病虫害绿色防控面积6000亩，大大提高我县粮油作物单产及病虫害绿色防控的效应 。</t>
  </si>
  <si>
    <t>维西县主要粮油作物机械化作业示范建设</t>
  </si>
  <si>
    <t>建设主要粮油作物（玉米、水稻、马铃薯、小麦、油菜、荞麦等)耕种收机械化作业示范推广11300亩，补助101万元（按品种补助标准见实施方案）。</t>
  </si>
  <si>
    <t>公司+合作社+种植大户+农户</t>
  </si>
  <si>
    <r>
      <rPr>
        <sz val="12"/>
        <rFont val="方正仿宋_GBK"/>
        <charset val="134"/>
      </rPr>
      <t>通过主要粮油作物耕种收机械化作业示范及能力提升建设，提高全县农户粮油作物生产积极性，提高全县粮油自给能力建设，农机手操作技能提升促进机收损失率下降，进一步为全县</t>
    </r>
    <r>
      <rPr>
        <sz val="12"/>
        <rFont val="Times New Roman"/>
        <charset val="0"/>
      </rPr>
      <t>2025</t>
    </r>
    <r>
      <rPr>
        <sz val="12"/>
        <rFont val="宋体"/>
        <charset val="134"/>
      </rPr>
      <t>年主要农作物综合机械化率达到55</t>
    </r>
    <r>
      <rPr>
        <sz val="12"/>
        <rFont val="Times New Roman"/>
        <charset val="0"/>
      </rPr>
      <t>%</t>
    </r>
    <r>
      <rPr>
        <sz val="12"/>
        <rFont val="宋体"/>
        <charset val="134"/>
      </rPr>
      <t>指标目标。同时，通过机械化作业提高农业产业生产效率，减轻全县1500户农户农业生产负担每亩</t>
    </r>
    <r>
      <rPr>
        <sz val="12"/>
        <rFont val="Times New Roman"/>
        <charset val="0"/>
      </rPr>
      <t>150</t>
    </r>
    <r>
      <rPr>
        <sz val="12"/>
        <rFont val="宋体"/>
        <charset val="134"/>
      </rPr>
      <t>元，减轻农村劳动力劳动强度，切实解决全县农业生产劳动力缺乏、劳动者年龄偏高的困难。</t>
    </r>
  </si>
  <si>
    <t>3.金融保险配套项目</t>
  </si>
  <si>
    <t>（十）农业产业奖补项目</t>
  </si>
  <si>
    <t>农业产业综合奖补</t>
  </si>
  <si>
    <t>投资2754万元实施农业新型经营主体奖补（农业综合奖补）项目，其中：
1、康普乡投资150万元：过实施7个农产品收购奖补、4个标准化示范基地补助、8类品牌创建奖励、6个农产品销售激励奖励、1项士地流转补助、产品研发奖励、新建卫生圈舍补助、生猪，肉牛增量扩繁补助、保险，防疫补助、饲草种植补助、“互联网+”奖补、资产性投资奖补、龙头企业培育奖补、县级“绿色食品牌”产业基地认证奖补；
2、中路乡投资230万元：实施4个农产品收购奖补，中药材云木香收购奖补资金150万元（面积：3000亩）；山药收购奖补资金20万元（面积：400）；收购核桃奖补资金50万元（1000吨）；收购漆籽奖补资金10万元（200吨）。
3、攀天阁乡投资73.3万元：综合辖区内中药材、糯山药、核桃、林下产品等体量和销售激励、土地流转情况等，进行农业产业综合奖补。
4、塔城镇投资300万元：通过实施7个农产品收购奖补、4个标准化示范基地补助、8类品牌创建奖励、6个农产品销售激励奖励、1项土地流转补助；
5、维登乡投资500万元：涉及的中药材(木香、秦艽、当归、附子、桔梗)、冰葡萄、维西糯山药、小杂粮(花荞、苦荞、燕麦、青稞)、核桃、林下野生资源(牛肝菌、漆子、食用菌、蕨菜)、草莓、蜂蜜产品根据销售价格的10%作为奖补，其中合作社奖补60%，企业奖补40%。肉牛扩繁增量奖补1000元/头、生猪养殖示范点奖补1000头（500元/头），土地流转奖补20%、农用机械奖补20%，固定资产投资奖补20%。
6、叶枝镇投资400万元：农业综合奖补涉及1家企业2家合作社，奖补资金400万元，数量包括蜂蜜2100公斤，当归9800公斤，附子32000公斤，桔梗160000公斤，木香220000公斤，秦艽18000公斤，巴丁村中药材基地土地流转210亩。
7、白济汛乡投资240万元：对特色产业核桃收购、土地流转、肉牛增量扩繁、农户白芸豆种植4个方面进行奖补，核桃收购奖补根据收购金额的10%作为奖补、土地流转按照流转资金的20%作为奖补、肉牛增量扩繁按照1000元/头的标准进行奖补，白芸豆种植按照180元/亩的标准进行奖补。项目总投资240万元。
8、保和镇投资500万元：保和镇8个村共涉及到17家企业，主要涉及：高原特色产品收购奖补、品牌创建、产品研发、土地流转补助、销售激励奖励、“互联网+”、产业发展资产性投资和龙头企业培育领域奖补。通过村级初步核查，镇级共计核查申报资金为500万元。
9、巴迪乡投资200万元：对巴迪乡的农业产业发展进行奖补，依托维政办发【2022】120号维西傈僳族自治县人民政府办公室关于印发农业产业综合奖补办法的通知来实施。
10、永春乡投资161.42万元：奖补冬油菜848亩、当归3389.5亩、白芸豆3036亩。</t>
  </si>
  <si>
    <t>通过“公司+合作社+农户”模式，以奖补方式鼓励农户种植中药材、维西糯山药、小杂粮、核桃、油菜、白芸豆，养殖生猪、肉牛，由新型经营主体并签订合同协议，负责做好培训、指导、销售渠道对接等工作，鼓励新型经营主体增加资产性投资力度、创建基地、搭建电商销售平台、品牌创建，增加产品附加值，提升产品竞争力和市场影响力，增加农户收入，进一步提高群众发展高原特色产业的积极性，拟带动1300户(覆盖低收入人群超过100%)，实现户均收入500元。</t>
  </si>
  <si>
    <t>维西县农业产业化重点龙头企业奖补</t>
  </si>
  <si>
    <t>年内新认定的国家级龙头企业给予一次性奖补资金50万元。新认定的省级农业产业化重点龙头企业给予一次性奖补资金30万元。新认定的州级农业产业化重点龙头企业给予一次性奖补资金20万元，新认定的县级农业产业化重点龙头企业给予一次性奖补资金10万元。</t>
  </si>
  <si>
    <t>龙头企业+农户方式，实施基地建设，务工、土地租赁等</t>
  </si>
  <si>
    <t>新认定国家、省、州、县级农业产业化重点龙头企业3家以上。</t>
  </si>
  <si>
    <t>（十一）其他配套产业项目</t>
  </si>
  <si>
    <t>二、就业项目</t>
  </si>
  <si>
    <t>（一）务工补助</t>
  </si>
  <si>
    <t>（二）就业</t>
  </si>
  <si>
    <t>三、乡村建设行动</t>
  </si>
  <si>
    <t>（一）农村基础设施
（含产业配套基础设施）</t>
  </si>
  <si>
    <t>1.村庄规划编制</t>
  </si>
  <si>
    <t>2.农村道路建设（通村路、通户路、小型桥梁等）</t>
  </si>
  <si>
    <t>3.农村供水保障设施建设</t>
  </si>
  <si>
    <t>4.宜居宜业和美示范村创建</t>
  </si>
  <si>
    <t>5.少数民族发展建设项目</t>
  </si>
  <si>
    <t>（二）人居环境整治（小型公益性设施）</t>
  </si>
  <si>
    <t>1.农村公共厕所</t>
  </si>
  <si>
    <t>2.农村污水治理</t>
  </si>
  <si>
    <t>3.农村垃圾治理</t>
  </si>
  <si>
    <t>4.村容村貌提升</t>
  </si>
  <si>
    <t>（三）易地搬迁后扶</t>
  </si>
  <si>
    <t>1.公共服务岗位</t>
  </si>
  <si>
    <t>2.“一站式”社区综合服务设施建设</t>
  </si>
  <si>
    <t>3.易地扶贫搬迁贷款债券贴息补助</t>
  </si>
  <si>
    <t>四、巩固三保障成果</t>
  </si>
  <si>
    <t>（一）教育</t>
  </si>
  <si>
    <t>五、乡村治理和精神文明建设</t>
  </si>
  <si>
    <t>六、其他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</si>
</sst>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52">
    <font>
      <sz val="11"/>
      <color theme="1"/>
      <name val="宋体"/>
      <charset val="134"/>
      <scheme val="minor"/>
    </font>
    <font>
      <b/>
      <sz val="20"/>
      <name val="华文中宋"/>
      <charset val="134"/>
    </font>
    <font>
      <sz val="10"/>
      <name val="宋体"/>
      <charset val="134"/>
    </font>
    <font>
      <sz val="14"/>
      <name val="方正公文楷体"/>
      <charset val="134"/>
    </font>
    <font>
      <sz val="12"/>
      <name val="方正仿宋_GBK"/>
      <charset val="134"/>
    </font>
    <font>
      <b/>
      <sz val="12"/>
      <name val="宋体"/>
      <charset val="134"/>
    </font>
    <font>
      <sz val="12"/>
      <name val="宋体"/>
      <charset val="134"/>
    </font>
    <font>
      <b/>
      <sz val="12"/>
      <name val="方正小标宋简体"/>
      <charset val="134"/>
    </font>
    <font>
      <b/>
      <sz val="20"/>
      <name val="方正小标宋简体"/>
      <charset val="134"/>
    </font>
    <font>
      <b/>
      <sz val="12"/>
      <name val="方正仿宋_GBK"/>
      <charset val="134"/>
    </font>
    <font>
      <b/>
      <sz val="10"/>
      <name val="方正仿宋_GBK"/>
      <charset val="134"/>
    </font>
    <font>
      <sz val="10"/>
      <name val="方正仿宋_GBK"/>
      <charset val="134"/>
    </font>
    <font>
      <b/>
      <sz val="10"/>
      <name val="方正公文楷体"/>
      <charset val="134"/>
    </font>
    <font>
      <b/>
      <sz val="12"/>
      <name val="方正公文楷体"/>
      <charset val="134"/>
    </font>
    <font>
      <b/>
      <sz val="14"/>
      <name val="方正公文楷体"/>
      <charset val="134"/>
    </font>
    <font>
      <sz val="16"/>
      <name val="方正仿宋_GBK"/>
      <charset val="134"/>
    </font>
    <font>
      <sz val="12"/>
      <name val="黑体"/>
      <charset val="134"/>
    </font>
    <font>
      <sz val="12"/>
      <color indexed="8"/>
      <name val="方正仿宋_GBK"/>
      <charset val="134"/>
    </font>
    <font>
      <b/>
      <sz val="11"/>
      <color theme="1"/>
      <name val="宋体"/>
      <charset val="134"/>
      <scheme val="minor"/>
    </font>
    <font>
      <b/>
      <sz val="15"/>
      <name val="微软雅黑"/>
      <charset val="0"/>
    </font>
    <font>
      <b/>
      <sz val="12"/>
      <name val="微软雅黑"/>
      <charset val="134"/>
    </font>
    <font>
      <b/>
      <sz val="12"/>
      <name val="微软雅黑"/>
      <charset val="0"/>
    </font>
    <font>
      <b/>
      <sz val="10"/>
      <name val="微软雅黑"/>
      <charset val="134"/>
    </font>
    <font>
      <b/>
      <sz val="10"/>
      <name val="微软雅黑"/>
      <charset val="0"/>
    </font>
    <font>
      <sz val="10"/>
      <name val="微软雅黑"/>
      <charset val="134"/>
    </font>
    <font>
      <sz val="10"/>
      <name val="微软雅黑"/>
      <charset val="0"/>
    </font>
    <font>
      <sz val="10"/>
      <name val="微软雅黑"/>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方正宋体-人口信息_扩充"/>
      <charset val="134"/>
    </font>
    <font>
      <sz val="10"/>
      <name val="Arial"/>
      <charset val="0"/>
    </font>
    <font>
      <sz val="12"/>
      <color indexed="8"/>
      <name val="Microsoft YaHei UI"/>
      <charset val="134"/>
    </font>
    <font>
      <sz val="12"/>
      <name val="Arial"/>
      <charset val="0"/>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4" fillId="0" borderId="0" applyNumberFormat="0" applyFill="0" applyBorder="0" applyAlignment="0" applyProtection="0">
      <alignment vertical="center"/>
    </xf>
    <xf numFmtId="0" fontId="35" fillId="3" borderId="13" applyNumberFormat="0" applyAlignment="0" applyProtection="0">
      <alignment vertical="center"/>
    </xf>
    <xf numFmtId="0" fontId="36" fillId="4" borderId="14" applyNumberFormat="0" applyAlignment="0" applyProtection="0">
      <alignment vertical="center"/>
    </xf>
    <xf numFmtId="0" fontId="37" fillId="4" borderId="13" applyNumberFormat="0" applyAlignment="0" applyProtection="0">
      <alignment vertical="center"/>
    </xf>
    <xf numFmtId="0" fontId="38" fillId="5" borderId="15" applyNumberFormat="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6" fillId="0" borderId="0" applyBorder="0">
      <alignment vertical="top"/>
      <protection locked="0"/>
    </xf>
    <xf numFmtId="0" fontId="46" fillId="0" borderId="0" applyBorder="0">
      <alignment vertical="center"/>
    </xf>
    <xf numFmtId="0" fontId="46" fillId="0" borderId="0" applyBorder="0">
      <alignment vertical="center"/>
    </xf>
    <xf numFmtId="0" fontId="47" fillId="0" borderId="0" applyBorder="0"/>
    <xf numFmtId="0" fontId="46" fillId="0" borderId="0" applyBorder="0" applyProtection="0">
      <alignment vertical="center"/>
    </xf>
    <xf numFmtId="0" fontId="0" fillId="0" borderId="0" applyBorder="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6" fillId="0" borderId="0" applyBorder="0" applyProtection="0">
      <alignment vertical="center"/>
    </xf>
    <xf numFmtId="0" fontId="48" fillId="0" borderId="0"/>
    <xf numFmtId="0" fontId="46" fillId="0" borderId="0">
      <alignment vertical="center"/>
    </xf>
  </cellStyleXfs>
  <cellXfs count="8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49" fontId="9"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indent="2"/>
    </xf>
    <xf numFmtId="0" fontId="1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indent="2"/>
    </xf>
    <xf numFmtId="176" fontId="8" fillId="0" borderId="0" xfId="0" applyNumberFormat="1"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177" fontId="8" fillId="0" borderId="0"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11"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xf>
    <xf numFmtId="0" fontId="16" fillId="0" borderId="1" xfId="0" applyFont="1" applyFill="1" applyBorder="1" applyAlignment="1">
      <alignment horizontal="left" vertical="center"/>
    </xf>
    <xf numFmtId="176" fontId="16" fillId="0" borderId="1" xfId="0" applyNumberFormat="1" applyFont="1" applyFill="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1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78"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78"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4" fillId="0" borderId="1" xfId="76" applyNumberFormat="1" applyFont="1" applyFill="1" applyBorder="1" applyAlignment="1">
      <alignment horizontal="left" vertical="center" wrapText="1"/>
    </xf>
    <xf numFmtId="0" fontId="24" fillId="0" borderId="1" xfId="81" applyNumberFormat="1" applyFont="1" applyFill="1" applyBorder="1" applyAlignment="1">
      <alignment horizontal="center" vertical="center"/>
    </xf>
    <xf numFmtId="0" fontId="24" fillId="0" borderId="1" xfId="67"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十四五”带子项目表（） _14" xfId="49"/>
    <cellStyle name="常规_2.“十四五”带子项目表（） _21" xfId="50"/>
    <cellStyle name="常规_2.“十四五”带子项目表（） _22" xfId="51"/>
    <cellStyle name="常规_2.“十四五”带子项目表（） _17" xfId="52"/>
    <cellStyle name="常规_2.“十四五”带子项目表（） _1" xfId="53"/>
    <cellStyle name="常规_2.“十四五”带子项目表（） _3" xfId="54"/>
    <cellStyle name="常规_2.“十四五”带子项目表（） _4" xfId="55"/>
    <cellStyle name="常规_2.“十四五”带子项目表（） _5" xfId="56"/>
    <cellStyle name="常规_2.“十四五”带子项目表（） _6" xfId="57"/>
    <cellStyle name="Normal" xfId="58"/>
    <cellStyle name="常规_Sheet1_2" xfId="59"/>
    <cellStyle name="常规 2 2 3 5" xfId="60"/>
    <cellStyle name="常规 2" xfId="61"/>
    <cellStyle name="常规_2.“十四五”带子项目表（） _10" xfId="62"/>
    <cellStyle name="常规 4" xfId="63"/>
    <cellStyle name="常规_2.“十四五”带子项目表（） _37" xfId="64"/>
    <cellStyle name="常规_2.“十四五”带子项目表（） _11" xfId="65"/>
    <cellStyle name="常规_2.“十四五”带子项目表（） _1_Sheet1" xfId="66"/>
    <cellStyle name="常规_2.“十四五”带子项目表（） _35" xfId="67"/>
    <cellStyle name="常规_2.“十四五”带子项目表（） _40" xfId="68"/>
    <cellStyle name="常规_2.“十四五”带子项目表（） _26" xfId="69"/>
    <cellStyle name="常规_2.“十四五”带子项目表（） _31" xfId="70"/>
    <cellStyle name="常规_2.“十四五”带子项目表（） _7" xfId="71"/>
    <cellStyle name="常规_2.“十四五”带子项目表（） _38" xfId="72"/>
    <cellStyle name="常规_2.“十四五”带子项目表（） _32" xfId="73"/>
    <cellStyle name="常规_2.“十四五”带子项目表（） _27" xfId="74"/>
    <cellStyle name="常规_2.“十四五”带子项目表（） _25" xfId="75"/>
    <cellStyle name="常规_2.“十四五”带子项目表（） _30" xfId="76"/>
    <cellStyle name="常规_2.“十四五”带子项目表（） _39" xfId="77"/>
    <cellStyle name="常规 2 2 3" xfId="78"/>
    <cellStyle name="常规_2.“十四五”带子项目表（） _34" xfId="79"/>
    <cellStyle name="常规_2.“十四五”带子项目表（） _33" xfId="80"/>
    <cellStyle name="常规_2.“十四五”带子项目表（） _28" xfId="81"/>
    <cellStyle name="常规_2.“十四五”带子项目表（） _19" xfId="82"/>
    <cellStyle name="常规_2.“十四五”带子项目表（） _24" xfId="83"/>
    <cellStyle name="常规_2.“十四五”带子项目表（） _15" xfId="84"/>
    <cellStyle name="常规_2.“十四五”带子项目表（） _20" xfId="85"/>
    <cellStyle name="常规_Sheet1" xfId="86"/>
    <cellStyle name="常规_2.“十四五”带子项目表（） _2_2022年" xfId="87"/>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0"/>
  <sheetViews>
    <sheetView workbookViewId="0">
      <selection activeCell="B6" sqref="B6"/>
    </sheetView>
  </sheetViews>
  <sheetFormatPr defaultColWidth="9.81481481481481" defaultRowHeight="14.4" outlineLevelCol="4"/>
  <cols>
    <col min="1" max="1" width="36.8796296296296" customWidth="1"/>
    <col min="2" max="2" width="12.1296296296296" style="63" customWidth="1"/>
    <col min="3" max="3" width="17" style="63" customWidth="1"/>
    <col min="4" max="4" width="10.6296296296296" style="63" customWidth="1"/>
    <col min="5" max="5" width="18.7592592592593" style="63" customWidth="1"/>
  </cols>
  <sheetData>
    <row r="1" s="62" customFormat="1" ht="25" customHeight="1" spans="1:5">
      <c r="A1" s="64" t="s">
        <v>0</v>
      </c>
      <c r="B1" s="64"/>
      <c r="C1" s="64"/>
      <c r="D1" s="64"/>
      <c r="E1" s="64"/>
    </row>
    <row r="2" s="62" customFormat="1" ht="21" customHeight="1" spans="1:5">
      <c r="A2" s="65" t="s">
        <v>1</v>
      </c>
      <c r="B2" s="65" t="s">
        <v>2</v>
      </c>
      <c r="C2" s="66" t="s">
        <v>3</v>
      </c>
      <c r="D2" s="65" t="s">
        <v>4</v>
      </c>
      <c r="E2" s="67"/>
    </row>
    <row r="3" s="62" customFormat="1" ht="21" customHeight="1" spans="1:5">
      <c r="A3" s="67"/>
      <c r="B3" s="65"/>
      <c r="C3" s="68"/>
      <c r="D3" s="65" t="s">
        <v>5</v>
      </c>
      <c r="E3" s="65" t="s">
        <v>6</v>
      </c>
    </row>
    <row r="4" s="62" customFormat="1" ht="21" customHeight="1" spans="1:5">
      <c r="A4" s="69" t="s">
        <v>7</v>
      </c>
      <c r="B4" s="70">
        <v>502</v>
      </c>
      <c r="C4" s="70">
        <v>99547.1585</v>
      </c>
      <c r="D4" s="70" t="s">
        <v>8</v>
      </c>
      <c r="E4" s="70" t="s">
        <v>8</v>
      </c>
    </row>
    <row r="5" ht="21" customHeight="1" spans="1:5">
      <c r="A5" s="71" t="s">
        <v>9</v>
      </c>
      <c r="B5" s="72">
        <v>215</v>
      </c>
      <c r="C5" s="72">
        <v>44322.9455</v>
      </c>
      <c r="D5" s="72" t="s">
        <v>8</v>
      </c>
      <c r="E5" s="72" t="s">
        <v>8</v>
      </c>
    </row>
    <row r="6" ht="21" customHeight="1" spans="1:5">
      <c r="A6" s="71" t="s">
        <v>10</v>
      </c>
      <c r="B6" s="73">
        <v>158</v>
      </c>
      <c r="C6" s="73">
        <v>25080.1155</v>
      </c>
      <c r="D6" s="72" t="s">
        <v>8</v>
      </c>
      <c r="E6" s="73">
        <v>3.16675</v>
      </c>
    </row>
    <row r="7" ht="21" customHeight="1" spans="1:5">
      <c r="A7" s="71" t="s">
        <v>11</v>
      </c>
      <c r="B7" s="73">
        <v>18</v>
      </c>
      <c r="C7" s="73">
        <v>420.22</v>
      </c>
      <c r="D7" s="73" t="s">
        <v>12</v>
      </c>
      <c r="E7" s="73">
        <v>0.3778</v>
      </c>
    </row>
    <row r="8" ht="21" customHeight="1" spans="1:5">
      <c r="A8" s="71" t="s">
        <v>13</v>
      </c>
      <c r="B8" s="73">
        <v>11</v>
      </c>
      <c r="C8" s="73">
        <v>191.52</v>
      </c>
      <c r="D8" s="73" t="s">
        <v>12</v>
      </c>
      <c r="E8" s="73">
        <v>0.1197</v>
      </c>
    </row>
    <row r="9" ht="21" customHeight="1" spans="1:5">
      <c r="A9" s="71" t="s">
        <v>14</v>
      </c>
      <c r="B9" s="73">
        <v>7</v>
      </c>
      <c r="C9" s="73">
        <v>228.7</v>
      </c>
      <c r="D9" s="73" t="s">
        <v>12</v>
      </c>
      <c r="E9" s="73">
        <v>0.2581</v>
      </c>
    </row>
    <row r="10" ht="21" customHeight="1" spans="1:5">
      <c r="A10" s="71" t="s">
        <v>15</v>
      </c>
      <c r="B10" s="73">
        <v>59</v>
      </c>
      <c r="C10" s="73">
        <v>952.9555</v>
      </c>
      <c r="D10" s="73" t="s">
        <v>12</v>
      </c>
      <c r="E10" s="73">
        <v>2.78895</v>
      </c>
    </row>
    <row r="11" ht="21" customHeight="1" spans="1:5">
      <c r="A11" s="71" t="s">
        <v>16</v>
      </c>
      <c r="B11" s="73">
        <v>33</v>
      </c>
      <c r="C11" s="73">
        <v>646.4275</v>
      </c>
      <c r="D11" s="73" t="s">
        <v>12</v>
      </c>
      <c r="E11" s="73">
        <v>2.04395</v>
      </c>
    </row>
    <row r="12" ht="21" customHeight="1" spans="1:5">
      <c r="A12" s="71" t="s">
        <v>17</v>
      </c>
      <c r="B12" s="73">
        <v>10</v>
      </c>
      <c r="C12" s="73">
        <v>149.388</v>
      </c>
      <c r="D12" s="73" t="s">
        <v>12</v>
      </c>
      <c r="E12" s="73">
        <v>0.312</v>
      </c>
    </row>
    <row r="13" ht="21" customHeight="1" spans="1:5">
      <c r="A13" s="71" t="s">
        <v>18</v>
      </c>
      <c r="B13" s="73">
        <v>3</v>
      </c>
      <c r="C13" s="73">
        <v>28.8</v>
      </c>
      <c r="D13" s="73" t="s">
        <v>12</v>
      </c>
      <c r="E13" s="73">
        <v>0.072</v>
      </c>
    </row>
    <row r="14" ht="21" customHeight="1" spans="1:5">
      <c r="A14" s="71" t="s">
        <v>19</v>
      </c>
      <c r="B14" s="73">
        <v>9</v>
      </c>
      <c r="C14" s="73">
        <v>101.54</v>
      </c>
      <c r="D14" s="73" t="s">
        <v>12</v>
      </c>
      <c r="E14" s="73">
        <v>0.284</v>
      </c>
    </row>
    <row r="15" ht="21" customHeight="1" spans="1:5">
      <c r="A15" s="71" t="s">
        <v>20</v>
      </c>
      <c r="B15" s="73">
        <v>4</v>
      </c>
      <c r="C15" s="73">
        <v>26.8</v>
      </c>
      <c r="D15" s="73" t="s">
        <v>12</v>
      </c>
      <c r="E15" s="73">
        <v>0.077</v>
      </c>
    </row>
    <row r="16" ht="21" customHeight="1" spans="1:5">
      <c r="A16" s="71" t="s">
        <v>21</v>
      </c>
      <c r="B16" s="73">
        <v>5</v>
      </c>
      <c r="C16" s="73">
        <v>1212</v>
      </c>
      <c r="D16" s="72" t="s">
        <v>8</v>
      </c>
      <c r="E16" s="72"/>
    </row>
    <row r="17" ht="21" customHeight="1" spans="1:5">
      <c r="A17" s="71" t="s">
        <v>22</v>
      </c>
      <c r="B17" s="73">
        <v>76</v>
      </c>
      <c r="C17" s="73">
        <v>22494.94</v>
      </c>
      <c r="D17" s="72" t="s">
        <v>8</v>
      </c>
      <c r="E17" s="72"/>
    </row>
    <row r="18" ht="21" customHeight="1" spans="1:5">
      <c r="A18" s="71" t="s">
        <v>23</v>
      </c>
      <c r="B18" s="73">
        <v>9</v>
      </c>
      <c r="C18" s="73">
        <v>377.4</v>
      </c>
      <c r="D18" s="72" t="s">
        <v>8</v>
      </c>
      <c r="E18" s="72"/>
    </row>
    <row r="19" ht="21" customHeight="1" spans="1:5">
      <c r="A19" s="71" t="s">
        <v>24</v>
      </c>
      <c r="B19" s="73">
        <v>16</v>
      </c>
      <c r="C19" s="73">
        <v>986.2</v>
      </c>
      <c r="D19" s="72" t="s">
        <v>8</v>
      </c>
      <c r="E19" s="73"/>
    </row>
    <row r="20" ht="21" customHeight="1" spans="1:5">
      <c r="A20" s="71" t="s">
        <v>25</v>
      </c>
      <c r="B20" s="73">
        <v>10</v>
      </c>
      <c r="C20" s="73">
        <v>1146.64</v>
      </c>
      <c r="D20" s="72" t="s">
        <v>8</v>
      </c>
      <c r="E20" s="73"/>
    </row>
    <row r="21" ht="21" customHeight="1" spans="1:5">
      <c r="A21" s="71" t="s">
        <v>26</v>
      </c>
      <c r="B21" s="73">
        <v>2</v>
      </c>
      <c r="C21" s="73">
        <v>6048</v>
      </c>
      <c r="D21" s="72" t="s">
        <v>8</v>
      </c>
      <c r="E21" s="73">
        <v>2.016</v>
      </c>
    </row>
    <row r="22" ht="21" customHeight="1" spans="1:5">
      <c r="A22" s="71" t="s">
        <v>27</v>
      </c>
      <c r="B22" s="73">
        <v>19</v>
      </c>
      <c r="C22" s="73">
        <v>4594.7</v>
      </c>
      <c r="D22" s="72" t="s">
        <v>8</v>
      </c>
      <c r="E22" s="72" t="s">
        <v>8</v>
      </c>
    </row>
    <row r="23" ht="21" customHeight="1" spans="1:5">
      <c r="A23" s="71" t="s">
        <v>28</v>
      </c>
      <c r="B23" s="73">
        <v>10</v>
      </c>
      <c r="C23" s="73">
        <v>7756</v>
      </c>
      <c r="D23" s="72" t="s">
        <v>8</v>
      </c>
      <c r="E23" s="72" t="s">
        <v>8</v>
      </c>
    </row>
    <row r="24" ht="21" customHeight="1" spans="1:5">
      <c r="A24" s="71" t="s">
        <v>29</v>
      </c>
      <c r="B24" s="73">
        <v>10</v>
      </c>
      <c r="C24" s="73">
        <v>1586</v>
      </c>
      <c r="D24" s="72" t="s">
        <v>8</v>
      </c>
      <c r="E24" s="72" t="s">
        <v>8</v>
      </c>
    </row>
    <row r="25" ht="21" customHeight="1" spans="1:5">
      <c r="A25" s="71" t="s">
        <v>30</v>
      </c>
      <c r="B25" s="73">
        <v>37</v>
      </c>
      <c r="C25" s="73">
        <v>1318.56</v>
      </c>
      <c r="D25" s="73" t="s">
        <v>8</v>
      </c>
      <c r="E25" s="72" t="s">
        <v>8</v>
      </c>
    </row>
    <row r="26" ht="21" customHeight="1" spans="1:5">
      <c r="A26" s="71" t="s">
        <v>31</v>
      </c>
      <c r="B26" s="73">
        <v>37</v>
      </c>
      <c r="C26" s="73">
        <v>1318.56</v>
      </c>
      <c r="D26" s="73" t="s">
        <v>32</v>
      </c>
      <c r="E26" s="73">
        <v>2.1976</v>
      </c>
    </row>
    <row r="27" ht="21" customHeight="1" spans="1:5">
      <c r="A27" s="71" t="s">
        <v>33</v>
      </c>
      <c r="B27" s="73">
        <v>14</v>
      </c>
      <c r="C27" s="73">
        <v>2824.27</v>
      </c>
      <c r="D27" s="73" t="s">
        <v>34</v>
      </c>
      <c r="E27" s="72" t="s">
        <v>8</v>
      </c>
    </row>
    <row r="28" ht="21" customHeight="1" spans="1:5">
      <c r="A28" s="71" t="s">
        <v>35</v>
      </c>
      <c r="B28" s="73">
        <v>14</v>
      </c>
      <c r="C28" s="73">
        <v>2824.27</v>
      </c>
      <c r="D28" s="73" t="s">
        <v>34</v>
      </c>
      <c r="E28" s="73">
        <v>26</v>
      </c>
    </row>
    <row r="29" ht="21" customHeight="1" spans="1:5">
      <c r="A29" s="74" t="s">
        <v>36</v>
      </c>
      <c r="B29" s="72">
        <v>3</v>
      </c>
      <c r="C29" s="72">
        <v>8000</v>
      </c>
      <c r="D29" s="72" t="s">
        <v>8</v>
      </c>
      <c r="E29" s="72" t="s">
        <v>8</v>
      </c>
    </row>
    <row r="30" ht="21" customHeight="1" spans="1:5">
      <c r="A30" s="71" t="s">
        <v>37</v>
      </c>
      <c r="B30" s="72">
        <v>2</v>
      </c>
      <c r="C30" s="72">
        <v>1100</v>
      </c>
      <c r="D30" s="72" t="s">
        <v>8</v>
      </c>
      <c r="E30" s="72" t="s">
        <v>8</v>
      </c>
    </row>
    <row r="31" ht="21" customHeight="1" spans="1:5">
      <c r="A31" s="71" t="s">
        <v>38</v>
      </c>
      <c r="B31" s="72">
        <v>1</v>
      </c>
      <c r="C31" s="72">
        <v>6000</v>
      </c>
      <c r="D31" s="72" t="s">
        <v>8</v>
      </c>
      <c r="E31" s="72" t="s">
        <v>8</v>
      </c>
    </row>
    <row r="32" ht="21" customHeight="1" spans="1:5">
      <c r="A32" s="71" t="s">
        <v>39</v>
      </c>
      <c r="B32" s="72">
        <v>30</v>
      </c>
      <c r="C32" s="72">
        <v>810.46</v>
      </c>
      <c r="D32" s="72" t="s">
        <v>8</v>
      </c>
      <c r="E32" s="72" t="s">
        <v>8</v>
      </c>
    </row>
    <row r="33" ht="21" customHeight="1" spans="1:5">
      <c r="A33" s="71" t="s">
        <v>40</v>
      </c>
      <c r="B33" s="72">
        <v>30</v>
      </c>
      <c r="C33" s="72">
        <v>810.46</v>
      </c>
      <c r="D33" s="73" t="s">
        <v>41</v>
      </c>
      <c r="E33" s="72"/>
    </row>
    <row r="34" ht="21" customHeight="1" spans="1:5">
      <c r="A34" s="74" t="s">
        <v>42</v>
      </c>
      <c r="B34" s="72">
        <v>10</v>
      </c>
      <c r="C34" s="72">
        <v>113</v>
      </c>
      <c r="D34" s="72" t="s">
        <v>8</v>
      </c>
      <c r="E34" s="72" t="s">
        <v>8</v>
      </c>
    </row>
    <row r="35" ht="21" customHeight="1" spans="1:5">
      <c r="A35" s="75" t="s">
        <v>43</v>
      </c>
      <c r="B35" s="76">
        <v>10</v>
      </c>
      <c r="C35" s="76">
        <v>305.46</v>
      </c>
      <c r="D35" s="72" t="s">
        <v>8</v>
      </c>
      <c r="E35" s="72" t="s">
        <v>8</v>
      </c>
    </row>
    <row r="36" ht="21" customHeight="1" spans="1:5">
      <c r="A36" s="74" t="s">
        <v>44</v>
      </c>
      <c r="B36" s="77">
        <v>10</v>
      </c>
      <c r="C36" s="77">
        <v>392</v>
      </c>
      <c r="D36" s="72" t="s">
        <v>8</v>
      </c>
      <c r="E36" s="72" t="s">
        <v>8</v>
      </c>
    </row>
    <row r="37" ht="21" customHeight="1" spans="1:5">
      <c r="A37" s="71" t="s">
        <v>45</v>
      </c>
      <c r="B37" s="72">
        <v>5</v>
      </c>
      <c r="C37" s="72">
        <v>181.51</v>
      </c>
      <c r="D37" s="73" t="s">
        <v>34</v>
      </c>
      <c r="E37" s="72" t="s">
        <v>8</v>
      </c>
    </row>
    <row r="38" ht="21" customHeight="1" spans="1:5">
      <c r="A38" s="71" t="s">
        <v>46</v>
      </c>
      <c r="B38" s="72">
        <v>5</v>
      </c>
      <c r="C38" s="72">
        <v>181.51</v>
      </c>
      <c r="D38" s="73" t="s">
        <v>34</v>
      </c>
      <c r="E38" s="72" t="s">
        <v>8</v>
      </c>
    </row>
    <row r="39" ht="21" customHeight="1" spans="1:5">
      <c r="A39" s="74" t="s">
        <v>47</v>
      </c>
      <c r="B39" s="72">
        <v>5</v>
      </c>
      <c r="C39" s="72">
        <v>181.51</v>
      </c>
      <c r="D39" s="73" t="s">
        <v>48</v>
      </c>
      <c r="E39" s="72" t="s">
        <v>8</v>
      </c>
    </row>
    <row r="40" ht="21" customHeight="1" spans="1:5">
      <c r="A40" s="71" t="s">
        <v>49</v>
      </c>
      <c r="B40" s="72">
        <v>12</v>
      </c>
      <c r="C40" s="72">
        <v>4436.36</v>
      </c>
      <c r="D40" s="72" t="s">
        <v>8</v>
      </c>
      <c r="E40" s="72" t="s">
        <v>8</v>
      </c>
    </row>
    <row r="41" ht="21" customHeight="1" spans="1:5">
      <c r="A41" s="71" t="s">
        <v>50</v>
      </c>
      <c r="B41" s="72">
        <v>9</v>
      </c>
      <c r="C41" s="72">
        <v>3056.36</v>
      </c>
      <c r="D41" s="73" t="s">
        <v>12</v>
      </c>
      <c r="E41" s="72" t="s">
        <v>8</v>
      </c>
    </row>
    <row r="42" ht="21" customHeight="1" spans="1:5">
      <c r="A42" s="71" t="s">
        <v>51</v>
      </c>
      <c r="B42" s="73">
        <v>3</v>
      </c>
      <c r="C42" s="73">
        <v>1380</v>
      </c>
      <c r="D42" s="72" t="s">
        <v>8</v>
      </c>
      <c r="E42" s="72" t="s">
        <v>8</v>
      </c>
    </row>
    <row r="43" ht="21" customHeight="1" spans="1:5">
      <c r="A43" s="71" t="s">
        <v>52</v>
      </c>
      <c r="B43" s="72">
        <v>237</v>
      </c>
      <c r="C43" s="72">
        <v>48229.493</v>
      </c>
      <c r="D43" s="72" t="s">
        <v>8</v>
      </c>
      <c r="E43" s="72" t="s">
        <v>8</v>
      </c>
    </row>
    <row r="44" ht="21" customHeight="1" spans="1:5">
      <c r="A44" s="71" t="s">
        <v>53</v>
      </c>
      <c r="B44" s="72">
        <v>79</v>
      </c>
      <c r="C44" s="72">
        <v>12323.621</v>
      </c>
      <c r="D44" s="73" t="s">
        <v>54</v>
      </c>
      <c r="E44" s="72">
        <v>328.492</v>
      </c>
    </row>
    <row r="45" ht="21" customHeight="1" spans="1:5">
      <c r="A45" s="71" t="s">
        <v>55</v>
      </c>
      <c r="B45" s="72">
        <v>33</v>
      </c>
      <c r="C45" s="72">
        <v>8547.1899</v>
      </c>
      <c r="D45" s="73" t="s">
        <v>54</v>
      </c>
      <c r="E45" s="72">
        <v>164.746</v>
      </c>
    </row>
    <row r="46" ht="21" customHeight="1" spans="1:5">
      <c r="A46" s="71" t="s">
        <v>56</v>
      </c>
      <c r="B46" s="73">
        <v>44</v>
      </c>
      <c r="C46" s="73">
        <v>3619.4311</v>
      </c>
      <c r="D46" s="73" t="s">
        <v>54</v>
      </c>
      <c r="E46" s="73">
        <v>383.786</v>
      </c>
    </row>
    <row r="47" ht="21" customHeight="1" spans="1:5">
      <c r="A47" s="71" t="s">
        <v>57</v>
      </c>
      <c r="B47" s="72">
        <v>2</v>
      </c>
      <c r="C47" s="72">
        <v>157</v>
      </c>
      <c r="D47" s="72" t="s">
        <v>8</v>
      </c>
      <c r="E47" s="72" t="s">
        <v>8</v>
      </c>
    </row>
    <row r="48" ht="21" customHeight="1" spans="1:5">
      <c r="A48" s="71" t="s">
        <v>58</v>
      </c>
      <c r="B48" s="72">
        <v>15</v>
      </c>
      <c r="C48" s="72">
        <v>7411.59</v>
      </c>
      <c r="D48" s="73" t="s">
        <v>59</v>
      </c>
      <c r="E48" s="72" t="s">
        <v>8</v>
      </c>
    </row>
    <row r="49" ht="21" customHeight="1" spans="1:5">
      <c r="A49" s="74" t="s">
        <v>60</v>
      </c>
      <c r="B49" s="72">
        <v>13</v>
      </c>
      <c r="C49" s="72">
        <v>7268.57</v>
      </c>
      <c r="D49" s="72" t="s">
        <v>8</v>
      </c>
      <c r="E49" s="72" t="s">
        <v>8</v>
      </c>
    </row>
    <row r="50" ht="21" customHeight="1" spans="1:5">
      <c r="A50" s="74" t="s">
        <v>61</v>
      </c>
      <c r="B50" s="72">
        <v>2</v>
      </c>
      <c r="C50" s="72">
        <v>143.02</v>
      </c>
      <c r="D50" s="72" t="s">
        <v>8</v>
      </c>
      <c r="E50" s="72" t="s">
        <v>8</v>
      </c>
    </row>
    <row r="51" ht="21" customHeight="1" spans="1:5">
      <c r="A51" s="71" t="s">
        <v>62</v>
      </c>
      <c r="B51" s="72">
        <v>132</v>
      </c>
      <c r="C51" s="72">
        <v>27206.042</v>
      </c>
      <c r="D51" s="73" t="s">
        <v>59</v>
      </c>
      <c r="E51" s="72" t="s">
        <v>8</v>
      </c>
    </row>
    <row r="52" ht="21" customHeight="1" spans="1:5">
      <c r="A52" s="71" t="s">
        <v>63</v>
      </c>
      <c r="B52" s="72">
        <v>6</v>
      </c>
      <c r="C52" s="72">
        <v>15780.66</v>
      </c>
      <c r="D52" s="72" t="s">
        <v>8</v>
      </c>
      <c r="E52" s="72" t="s">
        <v>8</v>
      </c>
    </row>
    <row r="53" ht="21" customHeight="1" spans="1:5">
      <c r="A53" s="78" t="s">
        <v>64</v>
      </c>
      <c r="B53" s="79">
        <v>126</v>
      </c>
      <c r="C53" s="80">
        <v>11425.382</v>
      </c>
      <c r="D53" s="72" t="s">
        <v>8</v>
      </c>
      <c r="E53" s="79">
        <v>72624</v>
      </c>
    </row>
    <row r="54" ht="21" customHeight="1" spans="1:5">
      <c r="A54" s="71" t="s">
        <v>65</v>
      </c>
      <c r="B54" s="72">
        <v>10</v>
      </c>
      <c r="C54" s="72">
        <v>788.24</v>
      </c>
      <c r="D54" s="73" t="s">
        <v>59</v>
      </c>
      <c r="E54" s="72">
        <v>10</v>
      </c>
    </row>
    <row r="55" ht="21" customHeight="1" spans="1:5">
      <c r="A55" s="71" t="s">
        <v>66</v>
      </c>
      <c r="B55" s="72">
        <v>1</v>
      </c>
      <c r="C55" s="72">
        <v>500</v>
      </c>
      <c r="D55" s="73" t="s">
        <v>59</v>
      </c>
      <c r="E55" s="72"/>
    </row>
    <row r="56" ht="21" customHeight="1" spans="1:5">
      <c r="A56" s="71" t="s">
        <v>67</v>
      </c>
      <c r="B56" s="72">
        <v>3</v>
      </c>
      <c r="C56" s="72">
        <v>1566.39</v>
      </c>
      <c r="D56" s="72" t="s">
        <v>8</v>
      </c>
      <c r="E56" s="72" t="s">
        <v>8</v>
      </c>
    </row>
    <row r="57" ht="21" customHeight="1" spans="1:5">
      <c r="A57" s="71" t="s">
        <v>68</v>
      </c>
      <c r="B57" s="72">
        <v>1</v>
      </c>
      <c r="C57" s="72">
        <v>90</v>
      </c>
      <c r="D57" s="72" t="s">
        <v>8</v>
      </c>
      <c r="E57" s="72" t="s">
        <v>8</v>
      </c>
    </row>
    <row r="58" ht="21" customHeight="1" spans="1:5">
      <c r="A58" s="74" t="s">
        <v>69</v>
      </c>
      <c r="B58" s="72">
        <v>1</v>
      </c>
      <c r="C58" s="72">
        <v>90</v>
      </c>
      <c r="D58" s="73" t="s">
        <v>41</v>
      </c>
      <c r="E58" s="72" t="s">
        <v>8</v>
      </c>
    </row>
    <row r="59" ht="21" customHeight="1" spans="1:5">
      <c r="A59" s="71" t="s">
        <v>70</v>
      </c>
      <c r="B59" s="72">
        <v>1</v>
      </c>
      <c r="C59" s="72">
        <v>976.39</v>
      </c>
      <c r="D59" s="72" t="s">
        <v>8</v>
      </c>
      <c r="E59" s="72" t="s">
        <v>8</v>
      </c>
    </row>
    <row r="60" ht="21" customHeight="1" spans="1:5">
      <c r="A60" s="71" t="s">
        <v>71</v>
      </c>
      <c r="B60" s="72">
        <v>1</v>
      </c>
      <c r="C60" s="72">
        <v>500</v>
      </c>
      <c r="D60" s="72" t="s">
        <v>8</v>
      </c>
      <c r="E60" s="72" t="s">
        <v>8</v>
      </c>
    </row>
  </sheetData>
  <mergeCells count="5">
    <mergeCell ref="A1:E1"/>
    <mergeCell ref="D2:E2"/>
    <mergeCell ref="A2:A3"/>
    <mergeCell ref="B2:B3"/>
    <mergeCell ref="C2:C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4"/>
  <sheetViews>
    <sheetView tabSelected="1" zoomScale="85" zoomScaleNormal="85" topLeftCell="C1" workbookViewId="0">
      <pane ySplit="5" topLeftCell="A16" activePane="bottomLeft" state="frozen"/>
      <selection/>
      <selection pane="bottomLeft" activeCell="W18" sqref="W18"/>
    </sheetView>
  </sheetViews>
  <sheetFormatPr defaultColWidth="9" defaultRowHeight="44" customHeight="1"/>
  <cols>
    <col min="1" max="1" width="6.72222222222222" style="5" customWidth="1"/>
    <col min="2" max="2" width="45.6296296296296" style="6" customWidth="1"/>
    <col min="3" max="3" width="8.84259259259259" style="7" customWidth="1"/>
    <col min="4" max="6" width="5.87962962962963" style="7" customWidth="1"/>
    <col min="7" max="7" width="13.2314814814815" style="7" customWidth="1"/>
    <col min="8" max="8" width="5.87962962962963" style="7" customWidth="1"/>
    <col min="9" max="9" width="25" style="6" customWidth="1"/>
    <col min="10" max="10" width="18.962962962963" style="7" customWidth="1"/>
    <col min="11" max="11" width="10" style="7" customWidth="1"/>
    <col min="12" max="12" width="16.4166666666667" style="7" customWidth="1"/>
    <col min="13" max="13" width="17.6296296296296" style="8" customWidth="1"/>
    <col min="14" max="15" width="8.5" style="7" customWidth="1"/>
    <col min="16" max="17" width="8.10185185185185" style="7" customWidth="1"/>
    <col min="18" max="18" width="6.62962962962963" style="7" customWidth="1"/>
    <col min="19" max="19" width="10.5833333333333" style="7" customWidth="1"/>
    <col min="20" max="20" width="12.2037037037037" style="9" customWidth="1"/>
    <col min="21" max="21" width="12.9444444444444" style="9" customWidth="1"/>
    <col min="22" max="22" width="18.6666666666667" style="7" customWidth="1"/>
    <col min="23" max="23" width="15" style="7" customWidth="1"/>
    <col min="24" max="24" width="18.962962962963" style="7" customWidth="1"/>
    <col min="25" max="25" width="18.8148148148148" style="7" customWidth="1"/>
    <col min="26" max="26" width="5.69444444444444" style="7" customWidth="1"/>
    <col min="27" max="16384" width="9" style="2"/>
  </cols>
  <sheetData>
    <row r="1" s="1" customFormat="1" ht="27" customHeight="1" spans="1:26">
      <c r="A1" s="10" t="s">
        <v>72</v>
      </c>
      <c r="B1" s="11"/>
      <c r="C1" s="12"/>
      <c r="D1" s="12"/>
      <c r="E1" s="12"/>
      <c r="F1" s="12"/>
      <c r="G1" s="12"/>
      <c r="H1" s="12"/>
      <c r="I1" s="11"/>
      <c r="J1" s="12"/>
      <c r="K1" s="12"/>
      <c r="L1" s="12"/>
      <c r="M1" s="39"/>
      <c r="N1" s="12"/>
      <c r="O1" s="12"/>
      <c r="P1" s="12"/>
      <c r="Q1" s="12"/>
      <c r="R1" s="12"/>
      <c r="S1" s="12"/>
      <c r="T1" s="51"/>
      <c r="U1" s="51"/>
      <c r="V1" s="12"/>
      <c r="W1" s="12"/>
      <c r="X1" s="12"/>
      <c r="Y1" s="12"/>
      <c r="Z1" s="12"/>
    </row>
    <row r="2" s="2" customFormat="1" ht="14" customHeight="1" spans="1:26">
      <c r="A2" s="13" t="s">
        <v>73</v>
      </c>
      <c r="B2" s="14"/>
      <c r="C2" s="15"/>
      <c r="D2" s="16"/>
      <c r="E2" s="16"/>
      <c r="F2" s="16"/>
      <c r="G2" s="16"/>
      <c r="H2" s="16"/>
      <c r="I2" s="15"/>
      <c r="J2" s="15"/>
      <c r="K2" s="15"/>
      <c r="L2" s="16"/>
      <c r="M2" s="40"/>
      <c r="N2" s="16"/>
      <c r="O2" s="16"/>
      <c r="P2" s="41" t="s">
        <v>74</v>
      </c>
      <c r="Q2" s="16"/>
      <c r="R2" s="16"/>
      <c r="S2" s="16"/>
      <c r="T2" s="52"/>
      <c r="U2" s="52"/>
      <c r="V2" s="16"/>
      <c r="W2" s="16"/>
      <c r="X2" s="15"/>
      <c r="Y2" s="15"/>
      <c r="Z2" s="15"/>
    </row>
    <row r="3" s="2" customFormat="1" ht="21" customHeight="1" spans="1:26">
      <c r="A3" s="17" t="s">
        <v>75</v>
      </c>
      <c r="B3" s="18" t="s">
        <v>76</v>
      </c>
      <c r="C3" s="19" t="s">
        <v>2</v>
      </c>
      <c r="D3" s="20" t="s">
        <v>77</v>
      </c>
      <c r="E3" s="21" t="s">
        <v>78</v>
      </c>
      <c r="F3" s="20" t="s">
        <v>79</v>
      </c>
      <c r="G3" s="20"/>
      <c r="H3" s="20"/>
      <c r="I3" s="20" t="s">
        <v>80</v>
      </c>
      <c r="J3" s="20" t="s">
        <v>81</v>
      </c>
      <c r="K3" s="20" t="s">
        <v>82</v>
      </c>
      <c r="L3" s="42" t="s">
        <v>83</v>
      </c>
      <c r="M3" s="43"/>
      <c r="N3" s="44" t="s">
        <v>84</v>
      </c>
      <c r="O3" s="45"/>
      <c r="P3" s="20" t="s">
        <v>85</v>
      </c>
      <c r="Q3" s="20"/>
      <c r="R3" s="20"/>
      <c r="S3" s="20"/>
      <c r="T3" s="53" t="s">
        <v>86</v>
      </c>
      <c r="U3" s="53"/>
      <c r="V3" s="19" t="s">
        <v>87</v>
      </c>
      <c r="W3" s="20" t="s">
        <v>88</v>
      </c>
      <c r="X3" s="20" t="s">
        <v>89</v>
      </c>
      <c r="Y3" s="20" t="s">
        <v>90</v>
      </c>
      <c r="Z3" s="20" t="s">
        <v>91</v>
      </c>
    </row>
    <row r="4" s="2" customFormat="1" ht="43" customHeight="1" spans="1:26">
      <c r="A4" s="17"/>
      <c r="B4" s="18"/>
      <c r="C4" s="22"/>
      <c r="D4" s="20"/>
      <c r="E4" s="23"/>
      <c r="F4" s="20" t="s">
        <v>92</v>
      </c>
      <c r="G4" s="20" t="s">
        <v>93</v>
      </c>
      <c r="H4" s="20" t="s">
        <v>94</v>
      </c>
      <c r="I4" s="20"/>
      <c r="J4" s="20"/>
      <c r="K4" s="20"/>
      <c r="L4" s="20" t="s">
        <v>95</v>
      </c>
      <c r="M4" s="43" t="s">
        <v>96</v>
      </c>
      <c r="N4" s="46"/>
      <c r="O4" s="47"/>
      <c r="P4" s="20" t="s">
        <v>97</v>
      </c>
      <c r="Q4" s="20"/>
      <c r="R4" s="20" t="s">
        <v>98</v>
      </c>
      <c r="S4" s="20"/>
      <c r="T4" s="53" t="s">
        <v>99</v>
      </c>
      <c r="U4" s="53" t="s">
        <v>100</v>
      </c>
      <c r="V4" s="22"/>
      <c r="W4" s="20"/>
      <c r="X4" s="20"/>
      <c r="Y4" s="20"/>
      <c r="Z4" s="20"/>
    </row>
    <row r="5" s="3" customFormat="1" ht="26" customHeight="1" spans="1:26">
      <c r="A5" s="24" t="s">
        <v>101</v>
      </c>
      <c r="B5" s="25"/>
      <c r="C5" s="26">
        <f>C6+C62+C65+C81+C83+C84</f>
        <v>33</v>
      </c>
      <c r="D5" s="26"/>
      <c r="E5" s="26"/>
      <c r="F5" s="26"/>
      <c r="G5" s="26"/>
      <c r="H5" s="27"/>
      <c r="I5" s="26"/>
      <c r="J5" s="25"/>
      <c r="K5" s="26"/>
      <c r="L5" s="26">
        <f>L6+L62+L65+L81+L83+L84</f>
        <v>37241</v>
      </c>
      <c r="M5" s="26">
        <f>M6+M62+M65+M81+M83+M84</f>
        <v>37241</v>
      </c>
      <c r="N5" s="26"/>
      <c r="O5" s="26"/>
      <c r="P5" s="26"/>
      <c r="Q5" s="26"/>
      <c r="R5" s="26"/>
      <c r="S5" s="26"/>
      <c r="T5" s="54"/>
      <c r="U5" s="54"/>
      <c r="V5" s="55"/>
      <c r="W5" s="26"/>
      <c r="X5" s="26"/>
      <c r="Y5" s="26"/>
      <c r="Z5" s="26"/>
    </row>
    <row r="6" s="2" customFormat="1" ht="17" customHeight="1" spans="1:26">
      <c r="A6" s="28"/>
      <c r="B6" s="29" t="s">
        <v>102</v>
      </c>
      <c r="C6" s="30">
        <f>C7+C16+C28+C32+C36+C43+C44+C45+C49+C58+C61</f>
        <v>33</v>
      </c>
      <c r="D6" s="30"/>
      <c r="E6" s="30"/>
      <c r="F6" s="30"/>
      <c r="G6" s="30"/>
      <c r="H6" s="30"/>
      <c r="I6" s="30"/>
      <c r="J6" s="30"/>
      <c r="K6" s="30"/>
      <c r="L6" s="30">
        <f>L7+L16+L28+L32+L36+L43+L44+L45+L49+L58+L61</f>
        <v>37241</v>
      </c>
      <c r="M6" s="30">
        <f>M7+M16+M28+M32+M36+M43+M44+M45+M49+M58+M61</f>
        <v>37241</v>
      </c>
      <c r="N6" s="20"/>
      <c r="O6" s="20"/>
      <c r="P6" s="20"/>
      <c r="Q6" s="20"/>
      <c r="R6" s="20"/>
      <c r="S6" s="20"/>
      <c r="T6" s="53"/>
      <c r="U6" s="53"/>
      <c r="V6" s="20"/>
      <c r="W6" s="20"/>
      <c r="X6" s="20"/>
      <c r="Y6" s="20"/>
      <c r="Z6" s="20"/>
    </row>
    <row r="7" s="2" customFormat="1" ht="17" customHeight="1" spans="1:26">
      <c r="A7" s="28"/>
      <c r="B7" s="29" t="s">
        <v>103</v>
      </c>
      <c r="C7" s="30">
        <f>C8+C11</f>
        <v>6</v>
      </c>
      <c r="D7" s="30"/>
      <c r="E7" s="30"/>
      <c r="F7" s="30"/>
      <c r="G7" s="30"/>
      <c r="H7" s="30"/>
      <c r="I7" s="30"/>
      <c r="J7" s="30"/>
      <c r="K7" s="30"/>
      <c r="L7" s="30">
        <f>L8+L11</f>
        <v>8669.5</v>
      </c>
      <c r="M7" s="30">
        <f>M8+M11</f>
        <v>8669.5</v>
      </c>
      <c r="N7" s="20"/>
      <c r="O7" s="20"/>
      <c r="P7" s="20"/>
      <c r="Q7" s="20"/>
      <c r="R7" s="20"/>
      <c r="S7" s="34"/>
      <c r="T7" s="53"/>
      <c r="U7" s="53"/>
      <c r="V7" s="20"/>
      <c r="W7" s="20"/>
      <c r="X7" s="20"/>
      <c r="Y7" s="20"/>
      <c r="Z7" s="20"/>
    </row>
    <row r="8" s="2" customFormat="1" ht="17" customHeight="1" spans="1:26">
      <c r="A8" s="30"/>
      <c r="B8" s="31" t="s">
        <v>104</v>
      </c>
      <c r="C8" s="32">
        <f>SUM(C9:C10)</f>
        <v>2</v>
      </c>
      <c r="D8" s="32"/>
      <c r="E8" s="32"/>
      <c r="F8" s="32"/>
      <c r="G8" s="32"/>
      <c r="H8" s="32"/>
      <c r="I8" s="32"/>
      <c r="J8" s="32"/>
      <c r="K8" s="32"/>
      <c r="L8" s="32">
        <f>SUM(L9:L10)</f>
        <v>750</v>
      </c>
      <c r="M8" s="32">
        <f>SUM(M9:M10)</f>
        <v>750</v>
      </c>
      <c r="N8" s="48"/>
      <c r="O8" s="48"/>
      <c r="P8" s="48"/>
      <c r="Q8" s="48"/>
      <c r="R8" s="48"/>
      <c r="S8" s="48"/>
      <c r="T8" s="56"/>
      <c r="U8" s="56"/>
      <c r="V8" s="48"/>
      <c r="W8" s="48"/>
      <c r="X8" s="48"/>
      <c r="Y8" s="48"/>
      <c r="Z8" s="48"/>
    </row>
    <row r="9" s="4" customFormat="1" ht="17" customHeight="1" spans="1:26">
      <c r="A9" s="33">
        <v>8</v>
      </c>
      <c r="B9" s="34" t="s">
        <v>105</v>
      </c>
      <c r="C9" s="33">
        <v>1</v>
      </c>
      <c r="D9" s="33" t="s">
        <v>106</v>
      </c>
      <c r="E9" s="33" t="s">
        <v>107</v>
      </c>
      <c r="F9" s="33" t="s">
        <v>108</v>
      </c>
      <c r="G9" s="33" t="s">
        <v>109</v>
      </c>
      <c r="H9" s="33"/>
      <c r="I9" s="34" t="s">
        <v>110</v>
      </c>
      <c r="J9" s="33" t="s">
        <v>111</v>
      </c>
      <c r="K9" s="34"/>
      <c r="L9" s="49">
        <v>300</v>
      </c>
      <c r="M9" s="49">
        <v>300</v>
      </c>
      <c r="N9" s="34"/>
      <c r="T9" s="57">
        <v>45352</v>
      </c>
      <c r="U9" s="57">
        <v>46021</v>
      </c>
      <c r="V9" s="34" t="s">
        <v>112</v>
      </c>
      <c r="W9" s="34" t="s">
        <v>113</v>
      </c>
      <c r="X9" s="33" t="s">
        <v>114</v>
      </c>
      <c r="Y9" s="33" t="s">
        <v>114</v>
      </c>
      <c r="Z9" s="59"/>
    </row>
    <row r="10" s="4" customFormat="1" ht="17" customHeight="1" spans="1:26">
      <c r="A10" s="33">
        <v>9</v>
      </c>
      <c r="B10" s="34" t="s">
        <v>115</v>
      </c>
      <c r="C10" s="33">
        <v>1</v>
      </c>
      <c r="D10" s="33" t="s">
        <v>106</v>
      </c>
      <c r="E10" s="33" t="s">
        <v>107</v>
      </c>
      <c r="F10" s="33" t="s">
        <v>108</v>
      </c>
      <c r="G10" s="33" t="s">
        <v>109</v>
      </c>
      <c r="H10" s="33"/>
      <c r="I10" s="34" t="s">
        <v>116</v>
      </c>
      <c r="J10" s="33" t="s">
        <v>111</v>
      </c>
      <c r="K10" s="34"/>
      <c r="L10" s="49">
        <v>450</v>
      </c>
      <c r="M10" s="49">
        <v>450</v>
      </c>
      <c r="N10" s="49">
        <v>32</v>
      </c>
      <c r="O10" s="49">
        <v>96</v>
      </c>
      <c r="P10" s="34"/>
      <c r="Q10" s="34"/>
      <c r="R10" s="34"/>
      <c r="S10" s="57"/>
      <c r="T10" s="57">
        <v>45383</v>
      </c>
      <c r="U10" s="57">
        <v>45597</v>
      </c>
      <c r="V10" s="34"/>
      <c r="W10" s="34" t="s">
        <v>117</v>
      </c>
      <c r="X10" s="33" t="s">
        <v>114</v>
      </c>
      <c r="Y10" s="33" t="s">
        <v>114</v>
      </c>
      <c r="Z10" s="34"/>
    </row>
    <row r="11" s="2" customFormat="1" ht="17" customHeight="1" spans="1:26">
      <c r="A11" s="33"/>
      <c r="B11" s="31" t="s">
        <v>118</v>
      </c>
      <c r="C11" s="32">
        <f>SUM(C12:C15)</f>
        <v>4</v>
      </c>
      <c r="D11" s="32"/>
      <c r="E11" s="32"/>
      <c r="F11" s="32"/>
      <c r="G11" s="32"/>
      <c r="H11" s="32"/>
      <c r="I11" s="32"/>
      <c r="J11" s="32"/>
      <c r="K11" s="32"/>
      <c r="L11" s="32">
        <f>SUM(L12:L15)</f>
        <v>7919.5</v>
      </c>
      <c r="M11" s="32">
        <f>SUM(M12:M15)</f>
        <v>7919.5</v>
      </c>
      <c r="N11" s="48"/>
      <c r="O11" s="48"/>
      <c r="P11" s="48"/>
      <c r="Q11" s="48"/>
      <c r="R11" s="48"/>
      <c r="S11" s="48"/>
      <c r="T11" s="56"/>
      <c r="U11" s="56"/>
      <c r="V11" s="48"/>
      <c r="W11" s="48"/>
      <c r="X11" s="48"/>
      <c r="Y11" s="48"/>
      <c r="Z11" s="48"/>
    </row>
    <row r="12" s="4" customFormat="1" ht="17" customHeight="1" spans="1:26">
      <c r="A12" s="33">
        <v>6</v>
      </c>
      <c r="B12" s="34" t="s">
        <v>119</v>
      </c>
      <c r="C12" s="33">
        <v>1</v>
      </c>
      <c r="D12" s="33" t="s">
        <v>106</v>
      </c>
      <c r="E12" s="33" t="s">
        <v>107</v>
      </c>
      <c r="F12" s="33" t="s">
        <v>108</v>
      </c>
      <c r="G12" s="33" t="s">
        <v>120</v>
      </c>
      <c r="H12" s="33" t="s">
        <v>121</v>
      </c>
      <c r="I12" s="34" t="s">
        <v>122</v>
      </c>
      <c r="J12" s="33" t="s">
        <v>111</v>
      </c>
      <c r="K12" s="34"/>
      <c r="L12" s="49">
        <v>2000</v>
      </c>
      <c r="M12" s="49">
        <v>2000</v>
      </c>
      <c r="N12" s="49"/>
      <c r="O12" s="49"/>
      <c r="P12" s="34"/>
      <c r="Q12" s="34"/>
      <c r="R12" s="34"/>
      <c r="S12" s="57"/>
      <c r="T12" s="57">
        <v>45383</v>
      </c>
      <c r="U12" s="57">
        <v>45597</v>
      </c>
      <c r="V12" s="34" t="s">
        <v>123</v>
      </c>
      <c r="W12" s="34" t="s">
        <v>124</v>
      </c>
      <c r="X12" s="33" t="s">
        <v>114</v>
      </c>
      <c r="Y12" s="33" t="s">
        <v>114</v>
      </c>
      <c r="Z12" s="34"/>
    </row>
    <row r="13" s="4" customFormat="1" ht="17" customHeight="1" spans="1:26">
      <c r="A13" s="33">
        <v>7</v>
      </c>
      <c r="B13" s="34" t="s">
        <v>125</v>
      </c>
      <c r="C13" s="33">
        <v>1</v>
      </c>
      <c r="D13" s="33" t="s">
        <v>106</v>
      </c>
      <c r="E13" s="33" t="s">
        <v>107</v>
      </c>
      <c r="F13" s="33" t="s">
        <v>108</v>
      </c>
      <c r="G13" s="33" t="s">
        <v>126</v>
      </c>
      <c r="H13" s="33"/>
      <c r="I13" s="34" t="s">
        <v>127</v>
      </c>
      <c r="J13" s="33" t="s">
        <v>111</v>
      </c>
      <c r="K13" s="34"/>
      <c r="L13" s="49">
        <v>900</v>
      </c>
      <c r="M13" s="49">
        <v>900</v>
      </c>
      <c r="N13" s="49"/>
      <c r="O13" s="49"/>
      <c r="P13" s="34"/>
      <c r="Q13" s="34"/>
      <c r="R13" s="34"/>
      <c r="S13" s="57"/>
      <c r="T13" s="57"/>
      <c r="U13" s="57"/>
      <c r="V13" s="34"/>
      <c r="W13" s="34" t="s">
        <v>128</v>
      </c>
      <c r="X13" s="33" t="s">
        <v>114</v>
      </c>
      <c r="Y13" s="33" t="s">
        <v>114</v>
      </c>
      <c r="Z13" s="34"/>
    </row>
    <row r="14" s="4" customFormat="1" ht="17" customHeight="1" spans="1:26">
      <c r="A14" s="33">
        <v>8</v>
      </c>
      <c r="B14" s="34" t="s">
        <v>129</v>
      </c>
      <c r="C14" s="33">
        <v>1</v>
      </c>
      <c r="D14" s="33" t="s">
        <v>106</v>
      </c>
      <c r="E14" s="33" t="s">
        <v>107</v>
      </c>
      <c r="F14" s="33" t="s">
        <v>108</v>
      </c>
      <c r="G14" s="33" t="s">
        <v>109</v>
      </c>
      <c r="H14" s="33"/>
      <c r="I14" s="34" t="s">
        <v>130</v>
      </c>
      <c r="J14" s="33" t="s">
        <v>111</v>
      </c>
      <c r="K14" s="34"/>
      <c r="L14" s="49">
        <v>5000</v>
      </c>
      <c r="M14" s="49">
        <v>5000</v>
      </c>
      <c r="N14" s="49">
        <v>2800</v>
      </c>
      <c r="O14" s="49">
        <v>8300</v>
      </c>
      <c r="P14" s="34"/>
      <c r="Q14" s="34"/>
      <c r="R14" s="34"/>
      <c r="S14" s="57"/>
      <c r="T14" s="57">
        <v>45382</v>
      </c>
      <c r="U14" s="57">
        <v>45747</v>
      </c>
      <c r="V14" s="34" t="s">
        <v>131</v>
      </c>
      <c r="W14" s="34" t="s">
        <v>132</v>
      </c>
      <c r="X14" s="33" t="s">
        <v>114</v>
      </c>
      <c r="Y14" s="33" t="s">
        <v>114</v>
      </c>
      <c r="Z14" s="34"/>
    </row>
    <row r="15" s="4" customFormat="1" ht="17" customHeight="1" spans="1:26">
      <c r="A15" s="33">
        <v>9</v>
      </c>
      <c r="B15" s="34" t="s">
        <v>133</v>
      </c>
      <c r="C15" s="33">
        <v>1</v>
      </c>
      <c r="D15" s="33" t="s">
        <v>106</v>
      </c>
      <c r="E15" s="33" t="s">
        <v>107</v>
      </c>
      <c r="F15" s="33" t="s">
        <v>108</v>
      </c>
      <c r="G15" s="33" t="s">
        <v>109</v>
      </c>
      <c r="H15" s="33"/>
      <c r="I15" s="34" t="s">
        <v>134</v>
      </c>
      <c r="J15" s="33" t="s">
        <v>135</v>
      </c>
      <c r="K15" s="34"/>
      <c r="L15" s="49">
        <v>19.5</v>
      </c>
      <c r="M15" s="49">
        <v>19.5</v>
      </c>
      <c r="N15" s="49">
        <v>193</v>
      </c>
      <c r="O15" s="49">
        <v>676</v>
      </c>
      <c r="P15" s="34"/>
      <c r="Q15" s="34"/>
      <c r="R15" s="34"/>
      <c r="S15" s="57"/>
      <c r="T15" s="57">
        <v>45323</v>
      </c>
      <c r="U15" s="57">
        <v>45627</v>
      </c>
      <c r="V15" s="34" t="s">
        <v>136</v>
      </c>
      <c r="W15" s="34" t="s">
        <v>137</v>
      </c>
      <c r="X15" s="33" t="s">
        <v>114</v>
      </c>
      <c r="Y15" s="33" t="s">
        <v>114</v>
      </c>
      <c r="Z15" s="34"/>
    </row>
    <row r="16" s="2" customFormat="1" ht="17" customHeight="1" spans="1:26">
      <c r="A16" s="33"/>
      <c r="B16" s="29" t="s">
        <v>138</v>
      </c>
      <c r="C16" s="32">
        <f>C17+C19+C23+C25</f>
        <v>7</v>
      </c>
      <c r="D16" s="32"/>
      <c r="E16" s="32"/>
      <c r="F16" s="32"/>
      <c r="G16" s="32"/>
      <c r="H16" s="32"/>
      <c r="I16" s="32"/>
      <c r="J16" s="32"/>
      <c r="K16" s="32"/>
      <c r="L16" s="32">
        <f>L17+L19+L23+L25</f>
        <v>5092.5</v>
      </c>
      <c r="M16" s="32">
        <f>M17+M19+M23+M25</f>
        <v>5092.5</v>
      </c>
      <c r="N16" s="48"/>
      <c r="O16" s="48"/>
      <c r="P16" s="48"/>
      <c r="Q16" s="48"/>
      <c r="R16" s="48"/>
      <c r="S16" s="48"/>
      <c r="T16" s="56"/>
      <c r="U16" s="56"/>
      <c r="V16" s="48"/>
      <c r="W16" s="48"/>
      <c r="X16" s="48"/>
      <c r="Y16" s="48"/>
      <c r="Z16" s="48"/>
    </row>
    <row r="17" s="2" customFormat="1" ht="17" customHeight="1" spans="1:26">
      <c r="A17" s="33"/>
      <c r="B17" s="31" t="s">
        <v>139</v>
      </c>
      <c r="C17" s="32">
        <f>SUM(C18:C18)</f>
        <v>1</v>
      </c>
      <c r="D17" s="32"/>
      <c r="E17" s="32"/>
      <c r="F17" s="32"/>
      <c r="G17" s="32"/>
      <c r="H17" s="32"/>
      <c r="I17" s="32"/>
      <c r="J17" s="32"/>
      <c r="K17" s="32"/>
      <c r="L17" s="32">
        <f>SUM(L18:L18)</f>
        <v>2116</v>
      </c>
      <c r="M17" s="32">
        <f>SUM(M18:M18)</f>
        <v>2116</v>
      </c>
      <c r="N17" s="48"/>
      <c r="O17" s="48"/>
      <c r="P17" s="48"/>
      <c r="Q17" s="48"/>
      <c r="R17" s="48"/>
      <c r="S17" s="48"/>
      <c r="T17" s="56"/>
      <c r="U17" s="56"/>
      <c r="V17" s="48"/>
      <c r="W17" s="48"/>
      <c r="X17" s="48"/>
      <c r="Y17" s="48"/>
      <c r="Z17" s="48"/>
    </row>
    <row r="18" s="4" customFormat="1" ht="17" customHeight="1" spans="1:26">
      <c r="A18" s="33">
        <v>4</v>
      </c>
      <c r="B18" s="34" t="s">
        <v>140</v>
      </c>
      <c r="C18" s="33">
        <v>1</v>
      </c>
      <c r="D18" s="33" t="s">
        <v>106</v>
      </c>
      <c r="E18" s="33" t="s">
        <v>107</v>
      </c>
      <c r="F18" s="33" t="s">
        <v>108</v>
      </c>
      <c r="G18" s="33" t="s">
        <v>141</v>
      </c>
      <c r="H18" s="33" t="s">
        <v>142</v>
      </c>
      <c r="I18" s="50" t="s">
        <v>143</v>
      </c>
      <c r="J18" s="33" t="s">
        <v>111</v>
      </c>
      <c r="K18" s="34"/>
      <c r="L18" s="49">
        <v>2116</v>
      </c>
      <c r="M18" s="49">
        <v>2116</v>
      </c>
      <c r="N18" s="49">
        <v>3000</v>
      </c>
      <c r="O18" s="49">
        <v>12000</v>
      </c>
      <c r="P18" s="34"/>
      <c r="Q18" s="34"/>
      <c r="R18" s="34"/>
      <c r="S18" s="57"/>
      <c r="T18" s="57">
        <v>45292</v>
      </c>
      <c r="U18" s="57">
        <v>45565</v>
      </c>
      <c r="V18" s="34" t="s">
        <v>144</v>
      </c>
      <c r="W18" s="34" t="s">
        <v>145</v>
      </c>
      <c r="X18" s="33" t="s">
        <v>114</v>
      </c>
      <c r="Y18" s="33" t="s">
        <v>114</v>
      </c>
      <c r="Z18" s="34"/>
    </row>
    <row r="19" s="2" customFormat="1" ht="17" customHeight="1" spans="1:26">
      <c r="A19" s="30"/>
      <c r="B19" s="31" t="s">
        <v>146</v>
      </c>
      <c r="C19" s="32">
        <f>SUM(C20:C22)</f>
        <v>3</v>
      </c>
      <c r="D19" s="32"/>
      <c r="E19" s="32"/>
      <c r="F19" s="32"/>
      <c r="G19" s="32"/>
      <c r="H19" s="32"/>
      <c r="I19" s="32"/>
      <c r="J19" s="32"/>
      <c r="K19" s="32"/>
      <c r="L19" s="32">
        <f>SUM(L20:L22)</f>
        <v>446.5</v>
      </c>
      <c r="M19" s="32">
        <f>SUM(M20:M22)</f>
        <v>446.5</v>
      </c>
      <c r="N19" s="48"/>
      <c r="O19" s="48"/>
      <c r="P19" s="48"/>
      <c r="Q19" s="48"/>
      <c r="R19" s="48"/>
      <c r="S19" s="48"/>
      <c r="T19" s="56"/>
      <c r="U19" s="56"/>
      <c r="V19" s="48"/>
      <c r="W19" s="48"/>
      <c r="X19" s="48"/>
      <c r="Y19" s="48"/>
      <c r="Z19" s="48"/>
    </row>
    <row r="20" s="4" customFormat="1" ht="17" customHeight="1" spans="1:26">
      <c r="A20" s="33">
        <v>2</v>
      </c>
      <c r="B20" s="34" t="s">
        <v>147</v>
      </c>
      <c r="C20" s="33">
        <v>1</v>
      </c>
      <c r="D20" s="33" t="s">
        <v>106</v>
      </c>
      <c r="E20" s="33" t="s">
        <v>107</v>
      </c>
      <c r="F20" s="33" t="s">
        <v>108</v>
      </c>
      <c r="G20" s="33" t="s">
        <v>141</v>
      </c>
      <c r="H20" s="33"/>
      <c r="I20" s="34" t="s">
        <v>148</v>
      </c>
      <c r="J20" s="33" t="s">
        <v>135</v>
      </c>
      <c r="K20" s="34"/>
      <c r="L20" s="49">
        <v>35</v>
      </c>
      <c r="M20" s="49">
        <v>35</v>
      </c>
      <c r="N20" s="49">
        <v>1139</v>
      </c>
      <c r="O20" s="49">
        <v>3245</v>
      </c>
      <c r="P20" s="34"/>
      <c r="Q20" s="34"/>
      <c r="R20" s="34"/>
      <c r="S20" s="57"/>
      <c r="T20" s="57">
        <v>45323</v>
      </c>
      <c r="U20" s="57" t="s">
        <v>149</v>
      </c>
      <c r="V20" s="34" t="s">
        <v>150</v>
      </c>
      <c r="W20" s="34" t="s">
        <v>151</v>
      </c>
      <c r="X20" s="33" t="s">
        <v>114</v>
      </c>
      <c r="Y20" s="33" t="s">
        <v>114</v>
      </c>
      <c r="Z20" s="34"/>
    </row>
    <row r="21" s="4" customFormat="1" ht="17" customHeight="1" spans="1:26">
      <c r="A21" s="33">
        <v>4</v>
      </c>
      <c r="B21" s="34" t="s">
        <v>152</v>
      </c>
      <c r="C21" s="33">
        <v>1</v>
      </c>
      <c r="D21" s="33" t="s">
        <v>106</v>
      </c>
      <c r="E21" s="33" t="s">
        <v>107</v>
      </c>
      <c r="F21" s="33" t="s">
        <v>108</v>
      </c>
      <c r="G21" s="33" t="s">
        <v>153</v>
      </c>
      <c r="H21" s="33" t="s">
        <v>154</v>
      </c>
      <c r="I21" s="34" t="s">
        <v>155</v>
      </c>
      <c r="J21" s="33" t="s">
        <v>111</v>
      </c>
      <c r="K21" s="34"/>
      <c r="L21" s="49">
        <v>291.5</v>
      </c>
      <c r="M21" s="49">
        <v>291.5</v>
      </c>
      <c r="N21" s="49"/>
      <c r="O21" s="49"/>
      <c r="P21" s="34"/>
      <c r="Q21" s="34"/>
      <c r="R21" s="34"/>
      <c r="S21" s="57"/>
      <c r="T21" s="57">
        <v>45292</v>
      </c>
      <c r="U21" s="57">
        <v>45656</v>
      </c>
      <c r="V21" s="34" t="s">
        <v>156</v>
      </c>
      <c r="W21" s="34" t="s">
        <v>157</v>
      </c>
      <c r="X21" s="33" t="s">
        <v>114</v>
      </c>
      <c r="Y21" s="33" t="s">
        <v>114</v>
      </c>
      <c r="Z21" s="34"/>
    </row>
    <row r="22" s="4" customFormat="1" ht="17" customHeight="1" spans="1:26">
      <c r="A22" s="33">
        <v>5</v>
      </c>
      <c r="B22" s="34" t="s">
        <v>158</v>
      </c>
      <c r="C22" s="33">
        <v>1</v>
      </c>
      <c r="D22" s="33" t="s">
        <v>106</v>
      </c>
      <c r="E22" s="33" t="s">
        <v>107</v>
      </c>
      <c r="F22" s="33" t="s">
        <v>108</v>
      </c>
      <c r="G22" s="33" t="s">
        <v>109</v>
      </c>
      <c r="H22" s="33"/>
      <c r="I22" s="34" t="s">
        <v>159</v>
      </c>
      <c r="J22" s="33" t="s">
        <v>111</v>
      </c>
      <c r="K22" s="34"/>
      <c r="L22" s="49">
        <v>120</v>
      </c>
      <c r="M22" s="49">
        <v>120</v>
      </c>
      <c r="N22" s="49"/>
      <c r="O22" s="49"/>
      <c r="P22" s="34"/>
      <c r="Q22" s="34"/>
      <c r="R22" s="34"/>
      <c r="S22" s="57"/>
      <c r="T22" s="57">
        <v>45292</v>
      </c>
      <c r="U22" s="57">
        <v>45656</v>
      </c>
      <c r="V22" s="34" t="s">
        <v>160</v>
      </c>
      <c r="W22" s="34" t="s">
        <v>161</v>
      </c>
      <c r="X22" s="33" t="s">
        <v>114</v>
      </c>
      <c r="Y22" s="33" t="s">
        <v>114</v>
      </c>
      <c r="Z22" s="34"/>
    </row>
    <row r="23" s="2" customFormat="1" ht="17" customHeight="1" spans="1:26">
      <c r="A23" s="30"/>
      <c r="B23" s="31" t="s">
        <v>162</v>
      </c>
      <c r="C23" s="32">
        <f>SUM(C24:C24)</f>
        <v>1</v>
      </c>
      <c r="D23" s="32"/>
      <c r="E23" s="32"/>
      <c r="F23" s="32"/>
      <c r="G23" s="32"/>
      <c r="H23" s="32"/>
      <c r="I23" s="32"/>
      <c r="J23" s="32"/>
      <c r="K23" s="32"/>
      <c r="L23" s="32">
        <f>SUM(L24:L24)</f>
        <v>120</v>
      </c>
      <c r="M23" s="32">
        <f>SUM(M24:M24)</f>
        <v>120</v>
      </c>
      <c r="N23" s="48"/>
      <c r="O23" s="48"/>
      <c r="P23" s="48"/>
      <c r="Q23" s="48"/>
      <c r="R23" s="48"/>
      <c r="S23" s="48"/>
      <c r="T23" s="56"/>
      <c r="U23" s="56"/>
      <c r="V23" s="48"/>
      <c r="W23" s="48"/>
      <c r="X23" s="48"/>
      <c r="Y23" s="48"/>
      <c r="Z23" s="48"/>
    </row>
    <row r="24" s="4" customFormat="1" ht="17" customHeight="1" spans="1:26">
      <c r="A24" s="33">
        <v>1</v>
      </c>
      <c r="B24" s="34" t="s">
        <v>163</v>
      </c>
      <c r="C24" s="33">
        <v>1</v>
      </c>
      <c r="D24" s="33" t="s">
        <v>106</v>
      </c>
      <c r="E24" s="33" t="s">
        <v>107</v>
      </c>
      <c r="F24" s="33" t="s">
        <v>108</v>
      </c>
      <c r="G24" s="33" t="s">
        <v>109</v>
      </c>
      <c r="H24" s="33"/>
      <c r="I24" s="34" t="s">
        <v>164</v>
      </c>
      <c r="J24" s="33" t="s">
        <v>111</v>
      </c>
      <c r="K24" s="34"/>
      <c r="L24" s="49">
        <v>120</v>
      </c>
      <c r="M24" s="49">
        <v>120</v>
      </c>
      <c r="N24" s="49"/>
      <c r="O24" s="49"/>
      <c r="P24" s="34"/>
      <c r="Q24" s="34"/>
      <c r="R24" s="34"/>
      <c r="S24" s="57"/>
      <c r="T24" s="57">
        <v>45292</v>
      </c>
      <c r="U24" s="57">
        <v>45656</v>
      </c>
      <c r="V24" s="34" t="s">
        <v>165</v>
      </c>
      <c r="W24" s="34" t="s">
        <v>166</v>
      </c>
      <c r="X24" s="33" t="s">
        <v>114</v>
      </c>
      <c r="Y24" s="33" t="s">
        <v>114</v>
      </c>
      <c r="Z24" s="34"/>
    </row>
    <row r="25" s="2" customFormat="1" ht="17" customHeight="1" spans="1:26">
      <c r="A25" s="30"/>
      <c r="B25" s="31" t="s">
        <v>167</v>
      </c>
      <c r="C25" s="32">
        <f>SUM(C26:C27)</f>
        <v>2</v>
      </c>
      <c r="D25" s="32"/>
      <c r="E25" s="32"/>
      <c r="F25" s="32"/>
      <c r="G25" s="32"/>
      <c r="H25" s="32"/>
      <c r="I25" s="32"/>
      <c r="J25" s="32"/>
      <c r="K25" s="32"/>
      <c r="L25" s="32">
        <f>SUM(L26:L27)</f>
        <v>2410</v>
      </c>
      <c r="M25" s="32">
        <f>SUM(M26:M27)</f>
        <v>2410</v>
      </c>
      <c r="N25" s="48"/>
      <c r="O25" s="48"/>
      <c r="P25" s="48"/>
      <c r="Q25" s="48"/>
      <c r="R25" s="48"/>
      <c r="S25" s="48"/>
      <c r="T25" s="56"/>
      <c r="U25" s="56"/>
      <c r="V25" s="48"/>
      <c r="W25" s="48"/>
      <c r="X25" s="48"/>
      <c r="Y25" s="48"/>
      <c r="Z25" s="48"/>
    </row>
    <row r="26" s="4" customFormat="1" ht="17" customHeight="1" spans="1:26">
      <c r="A26" s="33">
        <v>1</v>
      </c>
      <c r="B26" s="34" t="s">
        <v>168</v>
      </c>
      <c r="C26" s="33">
        <v>1</v>
      </c>
      <c r="D26" s="33" t="s">
        <v>106</v>
      </c>
      <c r="E26" s="33" t="s">
        <v>107</v>
      </c>
      <c r="F26" s="33" t="s">
        <v>108</v>
      </c>
      <c r="G26" s="33" t="s">
        <v>109</v>
      </c>
      <c r="H26" s="33"/>
      <c r="I26" s="34" t="s">
        <v>169</v>
      </c>
      <c r="J26" s="33" t="s">
        <v>111</v>
      </c>
      <c r="K26" s="34"/>
      <c r="L26" s="49">
        <v>1000</v>
      </c>
      <c r="M26" s="49">
        <v>1000</v>
      </c>
      <c r="N26" s="49">
        <v>163</v>
      </c>
      <c r="O26" s="49">
        <v>652</v>
      </c>
      <c r="P26" s="34"/>
      <c r="Q26" s="34"/>
      <c r="R26" s="34"/>
      <c r="S26" s="57"/>
      <c r="T26" s="57">
        <v>45383</v>
      </c>
      <c r="U26" s="57">
        <v>45597</v>
      </c>
      <c r="V26" s="34"/>
      <c r="W26" s="34" t="s">
        <v>170</v>
      </c>
      <c r="X26" s="33" t="s">
        <v>114</v>
      </c>
      <c r="Y26" s="33" t="s">
        <v>114</v>
      </c>
      <c r="Z26" s="34"/>
    </row>
    <row r="27" s="4" customFormat="1" ht="17" customHeight="1" spans="1:26">
      <c r="A27" s="33">
        <v>2</v>
      </c>
      <c r="B27" s="34" t="s">
        <v>171</v>
      </c>
      <c r="C27" s="33">
        <v>1</v>
      </c>
      <c r="D27" s="33" t="s">
        <v>106</v>
      </c>
      <c r="E27" s="33" t="s">
        <v>107</v>
      </c>
      <c r="F27" s="33" t="s">
        <v>108</v>
      </c>
      <c r="G27" s="33" t="s">
        <v>172</v>
      </c>
      <c r="H27" s="33"/>
      <c r="I27" s="34" t="s">
        <v>173</v>
      </c>
      <c r="J27" s="33" t="s">
        <v>111</v>
      </c>
      <c r="K27" s="34"/>
      <c r="L27" s="49">
        <v>1410</v>
      </c>
      <c r="M27" s="49">
        <v>1410</v>
      </c>
      <c r="N27" s="49">
        <v>100</v>
      </c>
      <c r="O27" s="49">
        <v>350</v>
      </c>
      <c r="P27" s="34"/>
      <c r="Q27" s="34"/>
      <c r="R27" s="34"/>
      <c r="S27" s="57"/>
      <c r="T27" s="57">
        <v>45292</v>
      </c>
      <c r="U27" s="57">
        <v>45627</v>
      </c>
      <c r="V27" s="34" t="s">
        <v>174</v>
      </c>
      <c r="W27" s="34" t="s">
        <v>175</v>
      </c>
      <c r="X27" s="33" t="s">
        <v>114</v>
      </c>
      <c r="Y27" s="33" t="s">
        <v>114</v>
      </c>
      <c r="Z27" s="34"/>
    </row>
    <row r="28" s="2" customFormat="1" ht="17" customHeight="1" spans="1:26">
      <c r="A28" s="30"/>
      <c r="B28" s="29" t="s">
        <v>176</v>
      </c>
      <c r="C28" s="32">
        <f>SUM(C29:C31)</f>
        <v>3</v>
      </c>
      <c r="D28" s="32"/>
      <c r="E28" s="32"/>
      <c r="F28" s="32"/>
      <c r="G28" s="32"/>
      <c r="H28" s="32"/>
      <c r="I28" s="32"/>
      <c r="J28" s="32"/>
      <c r="K28" s="32"/>
      <c r="L28" s="32">
        <f>SUM(L29:L31)</f>
        <v>3600</v>
      </c>
      <c r="M28" s="32">
        <f>SUM(M29:M31)</f>
        <v>3600</v>
      </c>
      <c r="N28" s="48"/>
      <c r="O28" s="48"/>
      <c r="P28" s="48"/>
      <c r="Q28" s="48"/>
      <c r="R28" s="48"/>
      <c r="S28" s="48"/>
      <c r="T28" s="56"/>
      <c r="U28" s="56"/>
      <c r="V28" s="48"/>
      <c r="W28" s="48"/>
      <c r="X28" s="48"/>
      <c r="Y28" s="48"/>
      <c r="Z28" s="48"/>
    </row>
    <row r="29" s="4" customFormat="1" ht="17" customHeight="1" spans="1:26">
      <c r="A29" s="33">
        <v>1</v>
      </c>
      <c r="B29" s="34" t="s">
        <v>177</v>
      </c>
      <c r="C29" s="33">
        <v>1</v>
      </c>
      <c r="D29" s="33" t="s">
        <v>106</v>
      </c>
      <c r="E29" s="33" t="s">
        <v>107</v>
      </c>
      <c r="F29" s="33" t="s">
        <v>108</v>
      </c>
      <c r="G29" s="33" t="s">
        <v>109</v>
      </c>
      <c r="H29" s="33"/>
      <c r="I29" s="34" t="s">
        <v>178</v>
      </c>
      <c r="J29" s="33" t="s">
        <v>111</v>
      </c>
      <c r="K29" s="34"/>
      <c r="L29" s="49">
        <v>200</v>
      </c>
      <c r="M29" s="49">
        <v>200</v>
      </c>
      <c r="N29" s="49">
        <v>3500</v>
      </c>
      <c r="O29" s="49">
        <v>11000</v>
      </c>
      <c r="P29" s="34"/>
      <c r="Q29" s="34"/>
      <c r="R29" s="34"/>
      <c r="S29" s="57"/>
      <c r="T29" s="57">
        <v>45382</v>
      </c>
      <c r="U29" s="57">
        <v>45627</v>
      </c>
      <c r="V29" s="34" t="s">
        <v>131</v>
      </c>
      <c r="W29" s="34" t="s">
        <v>179</v>
      </c>
      <c r="X29" s="33" t="s">
        <v>114</v>
      </c>
      <c r="Y29" s="33" t="s">
        <v>114</v>
      </c>
      <c r="Z29" s="34"/>
    </row>
    <row r="30" s="4" customFormat="1" ht="17" customHeight="1" spans="1:26">
      <c r="A30" s="33"/>
      <c r="B30" s="34" t="s">
        <v>180</v>
      </c>
      <c r="C30" s="33">
        <v>1</v>
      </c>
      <c r="D30" s="33" t="s">
        <v>106</v>
      </c>
      <c r="E30" s="33" t="s">
        <v>107</v>
      </c>
      <c r="F30" s="33" t="s">
        <v>108</v>
      </c>
      <c r="G30" s="33" t="s">
        <v>181</v>
      </c>
      <c r="H30" s="33"/>
      <c r="I30" s="33" t="s">
        <v>182</v>
      </c>
      <c r="J30" s="33" t="s">
        <v>135</v>
      </c>
      <c r="K30" s="34"/>
      <c r="L30" s="49">
        <v>900</v>
      </c>
      <c r="M30" s="49">
        <v>900</v>
      </c>
      <c r="N30" s="49"/>
      <c r="O30" s="49"/>
      <c r="P30" s="34"/>
      <c r="Q30" s="34"/>
      <c r="R30" s="34"/>
      <c r="S30" s="57"/>
      <c r="T30" s="57">
        <v>45352</v>
      </c>
      <c r="U30" s="57">
        <v>45536</v>
      </c>
      <c r="W30" s="33" t="s">
        <v>183</v>
      </c>
      <c r="X30" s="33" t="s">
        <v>114</v>
      </c>
      <c r="Y30" s="33" t="s">
        <v>114</v>
      </c>
      <c r="Z30" s="34"/>
    </row>
    <row r="31" s="4" customFormat="1" ht="17" customHeight="1" spans="1:26">
      <c r="A31" s="33">
        <v>2</v>
      </c>
      <c r="B31" s="34" t="s">
        <v>184</v>
      </c>
      <c r="C31" s="33">
        <v>1</v>
      </c>
      <c r="D31" s="33" t="s">
        <v>106</v>
      </c>
      <c r="E31" s="33" t="s">
        <v>107</v>
      </c>
      <c r="F31" s="33" t="s">
        <v>108</v>
      </c>
      <c r="G31" s="33" t="s">
        <v>109</v>
      </c>
      <c r="H31" s="33"/>
      <c r="I31" s="34" t="s">
        <v>185</v>
      </c>
      <c r="J31" s="33" t="s">
        <v>111</v>
      </c>
      <c r="K31" s="34"/>
      <c r="L31" s="49">
        <v>2500</v>
      </c>
      <c r="M31" s="49">
        <v>2500</v>
      </c>
      <c r="N31" s="49">
        <v>2200</v>
      </c>
      <c r="O31" s="49">
        <v>7500</v>
      </c>
      <c r="P31" s="34"/>
      <c r="Q31" s="34"/>
      <c r="R31" s="34"/>
      <c r="S31" s="57"/>
      <c r="T31" s="57">
        <v>45382</v>
      </c>
      <c r="U31" s="57">
        <v>45747</v>
      </c>
      <c r="V31" s="34" t="s">
        <v>131</v>
      </c>
      <c r="W31" s="34" t="s">
        <v>186</v>
      </c>
      <c r="X31" s="33" t="s">
        <v>114</v>
      </c>
      <c r="Y31" s="33" t="s">
        <v>114</v>
      </c>
      <c r="Z31" s="34"/>
    </row>
    <row r="32" s="2" customFormat="1" ht="17" customHeight="1" spans="1:26">
      <c r="A32" s="30"/>
      <c r="B32" s="29" t="s">
        <v>187</v>
      </c>
      <c r="C32" s="35">
        <f>SUM(C33:C35)</f>
        <v>3</v>
      </c>
      <c r="D32" s="32"/>
      <c r="E32" s="32"/>
      <c r="F32" s="32"/>
      <c r="G32" s="32"/>
      <c r="H32" s="32"/>
      <c r="I32" s="32"/>
      <c r="J32" s="32"/>
      <c r="K32" s="32"/>
      <c r="L32" s="35">
        <f>SUM(L33:L35)</f>
        <v>13500</v>
      </c>
      <c r="M32" s="35">
        <f>SUM(M33:M35)</f>
        <v>13500</v>
      </c>
      <c r="N32" s="48"/>
      <c r="O32" s="48"/>
      <c r="P32" s="48"/>
      <c r="Q32" s="48"/>
      <c r="R32" s="48"/>
      <c r="S32" s="48"/>
      <c r="T32" s="56"/>
      <c r="U32" s="56"/>
      <c r="V32" s="48"/>
      <c r="W32" s="48"/>
      <c r="X32" s="48"/>
      <c r="Y32" s="48"/>
      <c r="Z32" s="48"/>
    </row>
    <row r="33" s="4" customFormat="1" ht="17" customHeight="1" spans="1:26">
      <c r="A33" s="33">
        <v>1</v>
      </c>
      <c r="B33" s="34" t="s">
        <v>188</v>
      </c>
      <c r="C33" s="33">
        <v>1</v>
      </c>
      <c r="D33" s="33" t="s">
        <v>106</v>
      </c>
      <c r="E33" s="33" t="s">
        <v>107</v>
      </c>
      <c r="F33" s="33" t="s">
        <v>108</v>
      </c>
      <c r="G33" s="33" t="s">
        <v>109</v>
      </c>
      <c r="H33" s="33"/>
      <c r="I33" s="34" t="s">
        <v>189</v>
      </c>
      <c r="J33" s="33" t="s">
        <v>111</v>
      </c>
      <c r="K33" s="34"/>
      <c r="L33" s="49">
        <v>1500</v>
      </c>
      <c r="M33" s="49">
        <v>1500</v>
      </c>
      <c r="N33" s="49">
        <v>3000</v>
      </c>
      <c r="O33" s="49">
        <v>11000</v>
      </c>
      <c r="P33" s="34"/>
      <c r="Q33" s="34"/>
      <c r="R33" s="34"/>
      <c r="S33" s="34"/>
      <c r="T33" s="57">
        <v>45382</v>
      </c>
      <c r="U33" s="57">
        <v>45747</v>
      </c>
      <c r="V33" s="34" t="s">
        <v>131</v>
      </c>
      <c r="W33" s="34" t="s">
        <v>190</v>
      </c>
      <c r="X33" s="33" t="s">
        <v>114</v>
      </c>
      <c r="Y33" s="33" t="s">
        <v>114</v>
      </c>
      <c r="Z33" s="34"/>
    </row>
    <row r="34" s="4" customFormat="1" ht="17" customHeight="1" spans="1:25">
      <c r="A34" s="33"/>
      <c r="B34" s="36" t="s">
        <v>191</v>
      </c>
      <c r="C34" s="33">
        <v>1</v>
      </c>
      <c r="D34" s="33" t="s">
        <v>106</v>
      </c>
      <c r="E34" s="33" t="s">
        <v>107</v>
      </c>
      <c r="F34" s="33" t="s">
        <v>108</v>
      </c>
      <c r="G34" s="33" t="s">
        <v>109</v>
      </c>
      <c r="H34" s="33"/>
      <c r="I34" s="36" t="s">
        <v>192</v>
      </c>
      <c r="J34" s="33" t="s">
        <v>111</v>
      </c>
      <c r="K34" s="34"/>
      <c r="L34" s="49">
        <v>0</v>
      </c>
      <c r="M34" s="49">
        <v>0</v>
      </c>
      <c r="N34" s="49"/>
      <c r="O34" s="49"/>
      <c r="P34" s="34"/>
      <c r="Q34" s="34"/>
      <c r="R34" s="34"/>
      <c r="S34" s="34"/>
      <c r="T34" s="57">
        <v>45352</v>
      </c>
      <c r="U34" s="57">
        <v>45566</v>
      </c>
      <c r="W34" s="58" t="s">
        <v>193</v>
      </c>
      <c r="X34" s="58" t="s">
        <v>114</v>
      </c>
      <c r="Y34" s="58" t="s">
        <v>114</v>
      </c>
    </row>
    <row r="35" s="4" customFormat="1" ht="17" customHeight="1" spans="1:26">
      <c r="A35" s="33">
        <v>2</v>
      </c>
      <c r="B35" s="34" t="s">
        <v>194</v>
      </c>
      <c r="C35" s="33">
        <v>1</v>
      </c>
      <c r="D35" s="33" t="s">
        <v>106</v>
      </c>
      <c r="E35" s="33" t="s">
        <v>107</v>
      </c>
      <c r="F35" s="33" t="s">
        <v>108</v>
      </c>
      <c r="G35" s="33" t="s">
        <v>109</v>
      </c>
      <c r="H35" s="33"/>
      <c r="I35" s="34" t="s">
        <v>195</v>
      </c>
      <c r="J35" s="33" t="s">
        <v>111</v>
      </c>
      <c r="K35" s="34"/>
      <c r="L35" s="49">
        <v>12000</v>
      </c>
      <c r="M35" s="49">
        <v>12000</v>
      </c>
      <c r="N35" s="49">
        <v>3500</v>
      </c>
      <c r="O35" s="49">
        <v>13000</v>
      </c>
      <c r="P35" s="34"/>
      <c r="Q35" s="34"/>
      <c r="R35" s="34"/>
      <c r="S35" s="57"/>
      <c r="T35" s="57">
        <v>45352</v>
      </c>
      <c r="U35" s="57">
        <v>45656</v>
      </c>
      <c r="V35" s="34" t="s">
        <v>196</v>
      </c>
      <c r="W35" s="34" t="s">
        <v>197</v>
      </c>
      <c r="X35" s="33" t="s">
        <v>114</v>
      </c>
      <c r="Y35" s="33" t="s">
        <v>114</v>
      </c>
      <c r="Z35" s="34"/>
    </row>
    <row r="36" s="2" customFormat="1" ht="17" customHeight="1" spans="1:26">
      <c r="A36" s="30"/>
      <c r="B36" s="29" t="s">
        <v>198</v>
      </c>
      <c r="C36" s="32">
        <f>SUM(C37:C42)</f>
        <v>6</v>
      </c>
      <c r="D36" s="32"/>
      <c r="E36" s="32"/>
      <c r="F36" s="32"/>
      <c r="G36" s="32"/>
      <c r="H36" s="32"/>
      <c r="I36" s="32"/>
      <c r="J36" s="32"/>
      <c r="K36" s="32"/>
      <c r="L36" s="32">
        <f>SUM(L37:L42)</f>
        <v>2303</v>
      </c>
      <c r="M36" s="32">
        <f>SUM(M37:M42)</f>
        <v>2303</v>
      </c>
      <c r="N36" s="48"/>
      <c r="O36" s="48"/>
      <c r="P36" s="48"/>
      <c r="Q36" s="48"/>
      <c r="R36" s="48"/>
      <c r="S36" s="48"/>
      <c r="T36" s="56"/>
      <c r="U36" s="56"/>
      <c r="V36" s="48"/>
      <c r="W36" s="48"/>
      <c r="X36" s="48"/>
      <c r="Y36" s="48"/>
      <c r="Z36" s="48"/>
    </row>
    <row r="37" s="4" customFormat="1" ht="17" customHeight="1" spans="1:26">
      <c r="A37" s="33">
        <v>2</v>
      </c>
      <c r="B37" s="34" t="s">
        <v>199</v>
      </c>
      <c r="C37" s="33">
        <v>1</v>
      </c>
      <c r="D37" s="33" t="s">
        <v>106</v>
      </c>
      <c r="E37" s="33" t="s">
        <v>107</v>
      </c>
      <c r="F37" s="33" t="s">
        <v>108</v>
      </c>
      <c r="G37" s="33" t="s">
        <v>120</v>
      </c>
      <c r="H37" s="33" t="s">
        <v>121</v>
      </c>
      <c r="I37" s="34" t="s">
        <v>200</v>
      </c>
      <c r="J37" s="33" t="s">
        <v>111</v>
      </c>
      <c r="K37" s="34"/>
      <c r="L37" s="49">
        <v>1400</v>
      </c>
      <c r="M37" s="49">
        <v>1400</v>
      </c>
      <c r="N37" s="49">
        <v>1200</v>
      </c>
      <c r="O37" s="49">
        <v>4200</v>
      </c>
      <c r="P37" s="34"/>
      <c r="Q37" s="34"/>
      <c r="R37" s="34"/>
      <c r="S37" s="57"/>
      <c r="T37" s="57" t="s">
        <v>201</v>
      </c>
      <c r="U37" s="57" t="s">
        <v>149</v>
      </c>
      <c r="V37" s="34" t="s">
        <v>202</v>
      </c>
      <c r="W37" s="34" t="s">
        <v>203</v>
      </c>
      <c r="X37" s="33" t="s">
        <v>114</v>
      </c>
      <c r="Y37" s="33" t="s">
        <v>114</v>
      </c>
      <c r="Z37" s="33"/>
    </row>
    <row r="38" s="4" customFormat="1" ht="17" customHeight="1" spans="1:26">
      <c r="A38" s="33">
        <v>9</v>
      </c>
      <c r="B38" s="34" t="s">
        <v>204</v>
      </c>
      <c r="C38" s="33">
        <v>1</v>
      </c>
      <c r="D38" s="33" t="s">
        <v>106</v>
      </c>
      <c r="E38" s="33" t="s">
        <v>205</v>
      </c>
      <c r="F38" s="33" t="s">
        <v>108</v>
      </c>
      <c r="G38" s="33" t="s">
        <v>109</v>
      </c>
      <c r="H38" s="33"/>
      <c r="I38" s="34" t="s">
        <v>206</v>
      </c>
      <c r="J38" s="33" t="s">
        <v>111</v>
      </c>
      <c r="K38" s="34" t="s">
        <v>207</v>
      </c>
      <c r="L38" s="49">
        <v>40</v>
      </c>
      <c r="M38" s="49">
        <v>40</v>
      </c>
      <c r="N38" s="49">
        <v>2500</v>
      </c>
      <c r="O38" s="49">
        <v>7000</v>
      </c>
      <c r="P38" s="34"/>
      <c r="Q38" s="34"/>
      <c r="R38" s="34"/>
      <c r="S38" s="57"/>
      <c r="T38" s="57">
        <v>45292</v>
      </c>
      <c r="U38" s="57">
        <v>45626</v>
      </c>
      <c r="V38" s="34"/>
      <c r="W38" s="34" t="s">
        <v>208</v>
      </c>
      <c r="X38" s="33" t="s">
        <v>114</v>
      </c>
      <c r="Y38" s="33" t="s">
        <v>114</v>
      </c>
      <c r="Z38" s="34"/>
    </row>
    <row r="39" s="4" customFormat="1" ht="17" customHeight="1" spans="1:26">
      <c r="A39" s="33">
        <v>10</v>
      </c>
      <c r="B39" s="34" t="s">
        <v>209</v>
      </c>
      <c r="C39" s="33">
        <v>1</v>
      </c>
      <c r="D39" s="33" t="s">
        <v>106</v>
      </c>
      <c r="E39" s="33" t="s">
        <v>205</v>
      </c>
      <c r="F39" s="33" t="s">
        <v>108</v>
      </c>
      <c r="G39" s="33" t="s">
        <v>109</v>
      </c>
      <c r="H39" s="33"/>
      <c r="I39" s="34" t="s">
        <v>210</v>
      </c>
      <c r="J39" s="33" t="s">
        <v>111</v>
      </c>
      <c r="K39" s="34" t="s">
        <v>211</v>
      </c>
      <c r="L39" s="49">
        <v>180</v>
      </c>
      <c r="M39" s="49">
        <v>180</v>
      </c>
      <c r="N39" s="49">
        <v>800</v>
      </c>
      <c r="O39" s="49">
        <v>2800</v>
      </c>
      <c r="P39" s="34"/>
      <c r="Q39" s="34"/>
      <c r="R39" s="34"/>
      <c r="S39" s="57"/>
      <c r="T39" s="57">
        <v>45292</v>
      </c>
      <c r="U39" s="57">
        <v>45626</v>
      </c>
      <c r="V39" s="34" t="s">
        <v>212</v>
      </c>
      <c r="W39" s="34" t="s">
        <v>213</v>
      </c>
      <c r="X39" s="33" t="s">
        <v>114</v>
      </c>
      <c r="Y39" s="33" t="s">
        <v>114</v>
      </c>
      <c r="Z39" s="34"/>
    </row>
    <row r="40" s="4" customFormat="1" ht="17" customHeight="1" spans="1:26">
      <c r="A40" s="33">
        <v>11</v>
      </c>
      <c r="B40" s="34" t="s">
        <v>214</v>
      </c>
      <c r="C40" s="33">
        <v>1</v>
      </c>
      <c r="D40" s="33" t="s">
        <v>106</v>
      </c>
      <c r="E40" s="33" t="s">
        <v>205</v>
      </c>
      <c r="F40" s="33" t="s">
        <v>108</v>
      </c>
      <c r="G40" s="33" t="s">
        <v>109</v>
      </c>
      <c r="H40" s="33"/>
      <c r="I40" s="34" t="s">
        <v>215</v>
      </c>
      <c r="J40" s="33" t="s">
        <v>111</v>
      </c>
      <c r="K40" s="34" t="s">
        <v>216</v>
      </c>
      <c r="L40" s="49">
        <v>420</v>
      </c>
      <c r="M40" s="49">
        <v>420</v>
      </c>
      <c r="N40" s="49">
        <v>2000</v>
      </c>
      <c r="O40" s="49">
        <v>7500</v>
      </c>
      <c r="P40" s="34"/>
      <c r="Q40" s="34"/>
      <c r="R40" s="34">
        <v>100</v>
      </c>
      <c r="S40" s="57">
        <v>280</v>
      </c>
      <c r="T40" s="57">
        <v>45292</v>
      </c>
      <c r="U40" s="57">
        <v>45626</v>
      </c>
      <c r="V40" s="34" t="s">
        <v>217</v>
      </c>
      <c r="W40" s="34" t="s">
        <v>218</v>
      </c>
      <c r="X40" s="33" t="s">
        <v>114</v>
      </c>
      <c r="Y40" s="33" t="s">
        <v>114</v>
      </c>
      <c r="Z40" s="34"/>
    </row>
    <row r="41" s="4" customFormat="1" ht="17" customHeight="1" spans="1:26">
      <c r="A41" s="33">
        <v>12</v>
      </c>
      <c r="B41" s="34" t="s">
        <v>219</v>
      </c>
      <c r="C41" s="33">
        <v>1</v>
      </c>
      <c r="D41" s="33" t="s">
        <v>106</v>
      </c>
      <c r="E41" s="33" t="s">
        <v>205</v>
      </c>
      <c r="F41" s="33" t="s">
        <v>108</v>
      </c>
      <c r="G41" s="33" t="s">
        <v>109</v>
      </c>
      <c r="H41" s="33"/>
      <c r="I41" s="34" t="s">
        <v>220</v>
      </c>
      <c r="J41" s="33" t="s">
        <v>111</v>
      </c>
      <c r="K41" s="34" t="s">
        <v>221</v>
      </c>
      <c r="L41" s="49">
        <v>63</v>
      </c>
      <c r="M41" s="49">
        <v>63</v>
      </c>
      <c r="N41" s="49">
        <v>1932</v>
      </c>
      <c r="O41" s="49">
        <v>7728</v>
      </c>
      <c r="P41" s="34"/>
      <c r="Q41" s="34"/>
      <c r="R41" s="34"/>
      <c r="S41" s="57"/>
      <c r="T41" s="57">
        <v>45352</v>
      </c>
      <c r="U41" s="57">
        <v>45566</v>
      </c>
      <c r="V41" s="34" t="s">
        <v>222</v>
      </c>
      <c r="W41" s="34" t="s">
        <v>223</v>
      </c>
      <c r="X41" s="33" t="s">
        <v>114</v>
      </c>
      <c r="Y41" s="33" t="s">
        <v>114</v>
      </c>
      <c r="Z41" s="34"/>
    </row>
    <row r="42" s="4" customFormat="1" ht="17" customHeight="1" spans="1:26">
      <c r="A42" s="33">
        <v>13</v>
      </c>
      <c r="B42" s="34" t="s">
        <v>224</v>
      </c>
      <c r="C42" s="33">
        <v>1</v>
      </c>
      <c r="D42" s="33" t="s">
        <v>106</v>
      </c>
      <c r="E42" s="33" t="s">
        <v>205</v>
      </c>
      <c r="F42" s="33" t="s">
        <v>108</v>
      </c>
      <c r="G42" s="33" t="s">
        <v>109</v>
      </c>
      <c r="H42" s="33"/>
      <c r="I42" s="34" t="s">
        <v>225</v>
      </c>
      <c r="J42" s="33" t="s">
        <v>135</v>
      </c>
      <c r="K42" s="34"/>
      <c r="L42" s="49">
        <v>200</v>
      </c>
      <c r="M42" s="49">
        <v>200</v>
      </c>
      <c r="N42" s="49">
        <v>148</v>
      </c>
      <c r="O42" s="49">
        <v>460</v>
      </c>
      <c r="P42" s="34"/>
      <c r="Q42" s="34"/>
      <c r="R42" s="34"/>
      <c r="S42" s="57"/>
      <c r="T42" s="57">
        <v>45292</v>
      </c>
      <c r="U42" s="57">
        <v>45626</v>
      </c>
      <c r="V42" s="34"/>
      <c r="W42" s="34" t="s">
        <v>226</v>
      </c>
      <c r="X42" s="33" t="s">
        <v>114</v>
      </c>
      <c r="Y42" s="33" t="s">
        <v>114</v>
      </c>
      <c r="Z42" s="34"/>
    </row>
    <row r="43" s="2" customFormat="1" ht="17" customHeight="1" spans="1:26">
      <c r="A43" s="37"/>
      <c r="B43" s="29" t="s">
        <v>227</v>
      </c>
      <c r="C43" s="32">
        <f>SUM(0)</f>
        <v>0</v>
      </c>
      <c r="D43" s="32"/>
      <c r="E43" s="32"/>
      <c r="F43" s="32"/>
      <c r="G43" s="32"/>
      <c r="H43" s="32"/>
      <c r="I43" s="32"/>
      <c r="J43" s="32"/>
      <c r="K43" s="32"/>
      <c r="L43" s="32">
        <f>SUM(0)</f>
        <v>0</v>
      </c>
      <c r="M43" s="32">
        <f>SUM(0)</f>
        <v>0</v>
      </c>
      <c r="N43" s="48"/>
      <c r="O43" s="48"/>
      <c r="P43" s="48"/>
      <c r="Q43" s="48"/>
      <c r="R43" s="48"/>
      <c r="S43" s="48"/>
      <c r="T43" s="56"/>
      <c r="U43" s="56"/>
      <c r="V43" s="48"/>
      <c r="W43" s="34"/>
      <c r="X43" s="48"/>
      <c r="Y43" s="48"/>
      <c r="Z43" s="48"/>
    </row>
    <row r="44" s="2" customFormat="1" ht="17" customHeight="1" spans="1:26">
      <c r="A44" s="37"/>
      <c r="B44" s="29" t="s">
        <v>228</v>
      </c>
      <c r="C44" s="32">
        <f>SUM(0)</f>
        <v>0</v>
      </c>
      <c r="D44" s="32"/>
      <c r="E44" s="32"/>
      <c r="F44" s="32"/>
      <c r="G44" s="32"/>
      <c r="H44" s="32"/>
      <c r="I44" s="32"/>
      <c r="J44" s="32"/>
      <c r="K44" s="32"/>
      <c r="L44" s="32">
        <f>SUM(0)</f>
        <v>0</v>
      </c>
      <c r="M44" s="32">
        <f>SUM(0)</f>
        <v>0</v>
      </c>
      <c r="N44" s="48"/>
      <c r="O44" s="48"/>
      <c r="P44" s="48"/>
      <c r="Q44" s="48"/>
      <c r="R44" s="48"/>
      <c r="S44" s="48"/>
      <c r="T44" s="56"/>
      <c r="U44" s="56"/>
      <c r="V44" s="48"/>
      <c r="W44" s="34"/>
      <c r="X44" s="48"/>
      <c r="Y44" s="48"/>
      <c r="Z44" s="48"/>
    </row>
    <row r="45" s="2" customFormat="1" ht="17" customHeight="1" spans="1:26">
      <c r="A45" s="37"/>
      <c r="B45" s="29" t="s">
        <v>229</v>
      </c>
      <c r="C45" s="32">
        <f>C46+C47</f>
        <v>1</v>
      </c>
      <c r="D45" s="32"/>
      <c r="E45" s="32"/>
      <c r="F45" s="32"/>
      <c r="G45" s="32"/>
      <c r="H45" s="32"/>
      <c r="I45" s="32"/>
      <c r="J45" s="32"/>
      <c r="K45" s="32"/>
      <c r="L45" s="32">
        <f>L46+L47</f>
        <v>700</v>
      </c>
      <c r="M45" s="32">
        <f>M46+M47</f>
        <v>700</v>
      </c>
      <c r="N45" s="48"/>
      <c r="O45" s="48"/>
      <c r="P45" s="48"/>
      <c r="Q45" s="48"/>
      <c r="R45" s="48"/>
      <c r="S45" s="48"/>
      <c r="T45" s="56"/>
      <c r="U45" s="56"/>
      <c r="V45" s="48"/>
      <c r="W45" s="34"/>
      <c r="X45" s="48"/>
      <c r="Y45" s="48"/>
      <c r="Z45" s="48"/>
    </row>
    <row r="46" s="2" customFormat="1" ht="17" customHeight="1" spans="1:26">
      <c r="A46" s="37"/>
      <c r="B46" s="38" t="s">
        <v>230</v>
      </c>
      <c r="C46" s="32">
        <f>SUM(0)</f>
        <v>0</v>
      </c>
      <c r="D46" s="32"/>
      <c r="E46" s="32"/>
      <c r="F46" s="32"/>
      <c r="G46" s="32"/>
      <c r="H46" s="32"/>
      <c r="I46" s="32"/>
      <c r="J46" s="32"/>
      <c r="K46" s="32"/>
      <c r="L46" s="32">
        <f>SUM(0)</f>
        <v>0</v>
      </c>
      <c r="M46" s="32">
        <f>SUM(0)</f>
        <v>0</v>
      </c>
      <c r="N46" s="48"/>
      <c r="O46" s="48"/>
      <c r="P46" s="48"/>
      <c r="Q46" s="48"/>
      <c r="R46" s="48"/>
      <c r="S46" s="48"/>
      <c r="T46" s="56"/>
      <c r="U46" s="56"/>
      <c r="V46" s="48"/>
      <c r="W46" s="34"/>
      <c r="X46" s="48"/>
      <c r="Y46" s="48"/>
      <c r="Z46" s="48"/>
    </row>
    <row r="47" s="2" customFormat="1" ht="17" customHeight="1" spans="1:26">
      <c r="A47" s="37"/>
      <c r="B47" s="31" t="s">
        <v>231</v>
      </c>
      <c r="C47" s="32">
        <f>SUM(C48:C48)</f>
        <v>1</v>
      </c>
      <c r="D47" s="32"/>
      <c r="E47" s="32"/>
      <c r="F47" s="32"/>
      <c r="G47" s="32"/>
      <c r="H47" s="32"/>
      <c r="I47" s="32"/>
      <c r="J47" s="32"/>
      <c r="K47" s="32"/>
      <c r="L47" s="32">
        <f>SUM(L48:L48)</f>
        <v>700</v>
      </c>
      <c r="M47" s="32">
        <f>SUM(M48:M48)</f>
        <v>700</v>
      </c>
      <c r="N47" s="48"/>
      <c r="O47" s="48"/>
      <c r="P47" s="48"/>
      <c r="Q47" s="48"/>
      <c r="R47" s="48"/>
      <c r="S47" s="48"/>
      <c r="T47" s="56"/>
      <c r="U47" s="56"/>
      <c r="V47" s="48"/>
      <c r="W47" s="34"/>
      <c r="X47" s="48"/>
      <c r="Y47" s="48"/>
      <c r="Z47" s="48"/>
    </row>
    <row r="48" s="4" customFormat="1" ht="17" customHeight="1" spans="1:26">
      <c r="A48" s="33">
        <v>6</v>
      </c>
      <c r="B48" s="34" t="s">
        <v>232</v>
      </c>
      <c r="C48" s="33">
        <v>1</v>
      </c>
      <c r="D48" s="33" t="s">
        <v>106</v>
      </c>
      <c r="E48" s="33" t="s">
        <v>107</v>
      </c>
      <c r="F48" s="33" t="s">
        <v>108</v>
      </c>
      <c r="G48" s="33" t="s">
        <v>109</v>
      </c>
      <c r="H48" s="33"/>
      <c r="I48" s="34" t="s">
        <v>233</v>
      </c>
      <c r="J48" s="33" t="s">
        <v>135</v>
      </c>
      <c r="K48" s="34"/>
      <c r="L48" s="33">
        <v>700</v>
      </c>
      <c r="M48" s="33">
        <v>700</v>
      </c>
      <c r="N48" s="49">
        <v>31</v>
      </c>
      <c r="O48" s="49">
        <v>198</v>
      </c>
      <c r="P48" s="34"/>
      <c r="Q48" s="34"/>
      <c r="R48" s="34"/>
      <c r="S48" s="57"/>
      <c r="T48" s="57">
        <v>45383</v>
      </c>
      <c r="U48" s="57">
        <v>45597</v>
      </c>
      <c r="V48" s="34"/>
      <c r="W48" s="34" t="s">
        <v>234</v>
      </c>
      <c r="X48" s="33" t="s">
        <v>114</v>
      </c>
      <c r="Y48" s="33" t="s">
        <v>114</v>
      </c>
      <c r="Z48" s="34"/>
    </row>
    <row r="49" s="2" customFormat="1" ht="17" customHeight="1" spans="1:26">
      <c r="A49" s="37"/>
      <c r="B49" s="29" t="s">
        <v>235</v>
      </c>
      <c r="C49" s="32">
        <f>C50+C54+C57</f>
        <v>5</v>
      </c>
      <c r="D49" s="32"/>
      <c r="E49" s="32"/>
      <c r="F49" s="32"/>
      <c r="G49" s="32"/>
      <c r="H49" s="32"/>
      <c r="I49" s="32"/>
      <c r="J49" s="32"/>
      <c r="K49" s="32"/>
      <c r="L49" s="32">
        <f>L50+L54+L57</f>
        <v>422</v>
      </c>
      <c r="M49" s="32">
        <f>M50+M54+M57</f>
        <v>422</v>
      </c>
      <c r="N49" s="48"/>
      <c r="O49" s="48"/>
      <c r="P49" s="48"/>
      <c r="Q49" s="48"/>
      <c r="R49" s="48"/>
      <c r="S49" s="48"/>
      <c r="T49" s="56"/>
      <c r="U49" s="56"/>
      <c r="V49" s="48"/>
      <c r="W49" s="34"/>
      <c r="X49" s="48"/>
      <c r="Y49" s="48"/>
      <c r="Z49" s="48"/>
    </row>
    <row r="50" s="2" customFormat="1" ht="17" customHeight="1" spans="1:26">
      <c r="A50" s="30"/>
      <c r="B50" s="31" t="s">
        <v>236</v>
      </c>
      <c r="C50" s="32">
        <f>SUM(C51:C53)</f>
        <v>3</v>
      </c>
      <c r="D50" s="32"/>
      <c r="E50" s="32"/>
      <c r="F50" s="32"/>
      <c r="G50" s="32"/>
      <c r="H50" s="32"/>
      <c r="I50" s="32"/>
      <c r="J50" s="32"/>
      <c r="K50" s="32"/>
      <c r="L50" s="32">
        <f>SUM(L51:L53)</f>
        <v>116</v>
      </c>
      <c r="M50" s="32">
        <f>SUM(M51:M53)</f>
        <v>116</v>
      </c>
      <c r="N50" s="48"/>
      <c r="O50" s="48"/>
      <c r="P50" s="48"/>
      <c r="Q50" s="48"/>
      <c r="R50" s="48"/>
      <c r="S50" s="48"/>
      <c r="T50" s="56"/>
      <c r="U50" s="56"/>
      <c r="V50" s="48"/>
      <c r="W50" s="34"/>
      <c r="X50" s="48"/>
      <c r="Y50" s="48"/>
      <c r="Z50" s="48"/>
    </row>
    <row r="51" s="4" customFormat="1" ht="17" customHeight="1" spans="1:26">
      <c r="A51" s="33">
        <v>1</v>
      </c>
      <c r="B51" s="34" t="s">
        <v>237</v>
      </c>
      <c r="C51" s="33">
        <v>1</v>
      </c>
      <c r="D51" s="33" t="s">
        <v>106</v>
      </c>
      <c r="E51" s="33" t="s">
        <v>107</v>
      </c>
      <c r="F51" s="33" t="s">
        <v>108</v>
      </c>
      <c r="G51" s="33" t="s">
        <v>109</v>
      </c>
      <c r="H51" s="33"/>
      <c r="I51" s="34" t="s">
        <v>238</v>
      </c>
      <c r="J51" s="33" t="s">
        <v>111</v>
      </c>
      <c r="K51" s="34"/>
      <c r="L51" s="49">
        <v>64</v>
      </c>
      <c r="M51" s="49">
        <v>64</v>
      </c>
      <c r="N51" s="49">
        <v>1000</v>
      </c>
      <c r="O51" s="49">
        <v>4600</v>
      </c>
      <c r="P51" s="34"/>
      <c r="Q51" s="34"/>
      <c r="R51" s="34"/>
      <c r="S51" s="57"/>
      <c r="T51" s="57">
        <v>45383</v>
      </c>
      <c r="U51" s="57">
        <v>45597</v>
      </c>
      <c r="V51" s="34" t="s">
        <v>239</v>
      </c>
      <c r="W51" s="34" t="s">
        <v>240</v>
      </c>
      <c r="X51" s="33" t="s">
        <v>114</v>
      </c>
      <c r="Y51" s="33" t="s">
        <v>114</v>
      </c>
      <c r="Z51" s="34"/>
    </row>
    <row r="52" s="4" customFormat="1" ht="17" customHeight="1" spans="1:26">
      <c r="A52" s="33">
        <v>2</v>
      </c>
      <c r="B52" s="34" t="s">
        <v>241</v>
      </c>
      <c r="C52" s="33">
        <v>1</v>
      </c>
      <c r="D52" s="33" t="s">
        <v>106</v>
      </c>
      <c r="E52" s="33" t="s">
        <v>107</v>
      </c>
      <c r="F52" s="33" t="s">
        <v>108</v>
      </c>
      <c r="G52" s="33" t="s">
        <v>109</v>
      </c>
      <c r="H52" s="33"/>
      <c r="I52" s="34" t="s">
        <v>242</v>
      </c>
      <c r="J52" s="33" t="s">
        <v>111</v>
      </c>
      <c r="K52" s="34"/>
      <c r="L52" s="49">
        <v>32</v>
      </c>
      <c r="M52" s="49">
        <v>32</v>
      </c>
      <c r="N52" s="49">
        <v>45565</v>
      </c>
      <c r="O52" s="49">
        <v>157747</v>
      </c>
      <c r="P52" s="34"/>
      <c r="Q52" s="34"/>
      <c r="R52" s="34"/>
      <c r="S52" s="57"/>
      <c r="T52" s="57">
        <v>45383</v>
      </c>
      <c r="U52" s="57">
        <v>45597</v>
      </c>
      <c r="V52" s="34" t="s">
        <v>243</v>
      </c>
      <c r="W52" s="34" t="s">
        <v>244</v>
      </c>
      <c r="X52" s="33" t="s">
        <v>114</v>
      </c>
      <c r="Y52" s="33" t="s">
        <v>114</v>
      </c>
      <c r="Z52" s="34"/>
    </row>
    <row r="53" s="4" customFormat="1" ht="17" customHeight="1" spans="1:26">
      <c r="A53" s="33">
        <v>4</v>
      </c>
      <c r="B53" s="34" t="s">
        <v>245</v>
      </c>
      <c r="C53" s="33">
        <v>1</v>
      </c>
      <c r="D53" s="33" t="s">
        <v>106</v>
      </c>
      <c r="E53" s="33" t="s">
        <v>107</v>
      </c>
      <c r="F53" s="33" t="s">
        <v>108</v>
      </c>
      <c r="G53" s="33" t="s">
        <v>109</v>
      </c>
      <c r="H53" s="33"/>
      <c r="I53" s="34" t="s">
        <v>246</v>
      </c>
      <c r="J53" s="33" t="s">
        <v>135</v>
      </c>
      <c r="K53" s="34"/>
      <c r="L53" s="49">
        <v>20</v>
      </c>
      <c r="M53" s="49">
        <v>20</v>
      </c>
      <c r="N53" s="49">
        <v>100</v>
      </c>
      <c r="O53" s="49">
        <v>300</v>
      </c>
      <c r="P53" s="34"/>
      <c r="Q53" s="34"/>
      <c r="R53" s="34"/>
      <c r="S53" s="57"/>
      <c r="T53" s="57">
        <v>45323</v>
      </c>
      <c r="U53" s="57">
        <v>45627</v>
      </c>
      <c r="V53" s="34" t="s">
        <v>136</v>
      </c>
      <c r="W53" s="34" t="s">
        <v>247</v>
      </c>
      <c r="X53" s="33" t="s">
        <v>114</v>
      </c>
      <c r="Y53" s="33" t="s">
        <v>114</v>
      </c>
      <c r="Z53" s="34"/>
    </row>
    <row r="54" s="2" customFormat="1" ht="17" customHeight="1" spans="1:26">
      <c r="A54" s="37"/>
      <c r="B54" s="38" t="s">
        <v>248</v>
      </c>
      <c r="C54" s="32">
        <f>SUM(C55:C56)</f>
        <v>2</v>
      </c>
      <c r="D54" s="32"/>
      <c r="E54" s="32"/>
      <c r="F54" s="32"/>
      <c r="G54" s="32"/>
      <c r="H54" s="32"/>
      <c r="I54" s="32"/>
      <c r="J54" s="32"/>
      <c r="K54" s="32"/>
      <c r="L54" s="32">
        <f>SUM(L55:L56)</f>
        <v>306</v>
      </c>
      <c r="M54" s="32">
        <f>SUM(M55:M56)</f>
        <v>306</v>
      </c>
      <c r="N54" s="48"/>
      <c r="O54" s="48"/>
      <c r="P54" s="48"/>
      <c r="Q54" s="48"/>
      <c r="R54" s="48"/>
      <c r="S54" s="48"/>
      <c r="T54" s="56"/>
      <c r="U54" s="56"/>
      <c r="V54" s="48"/>
      <c r="W54" s="34"/>
      <c r="X54" s="48"/>
      <c r="Y54" s="48"/>
      <c r="Z54" s="48"/>
    </row>
    <row r="55" s="4" customFormat="1" ht="17" customHeight="1" spans="1:26">
      <c r="A55" s="33">
        <v>1</v>
      </c>
      <c r="B55" s="34" t="s">
        <v>249</v>
      </c>
      <c r="C55" s="33">
        <v>1</v>
      </c>
      <c r="D55" s="33" t="s">
        <v>106</v>
      </c>
      <c r="E55" s="33" t="s">
        <v>107</v>
      </c>
      <c r="F55" s="33" t="s">
        <v>108</v>
      </c>
      <c r="G55" s="33" t="s">
        <v>109</v>
      </c>
      <c r="H55" s="33"/>
      <c r="I55" s="34" t="s">
        <v>250</v>
      </c>
      <c r="J55" s="33" t="s">
        <v>111</v>
      </c>
      <c r="K55" s="34"/>
      <c r="L55" s="49">
        <v>205</v>
      </c>
      <c r="M55" s="49">
        <v>205</v>
      </c>
      <c r="N55" s="49">
        <v>5000</v>
      </c>
      <c r="O55" s="49">
        <v>2000</v>
      </c>
      <c r="P55" s="34"/>
      <c r="Q55" s="34"/>
      <c r="R55" s="34"/>
      <c r="S55" s="57"/>
      <c r="T55" s="57">
        <v>45323</v>
      </c>
      <c r="U55" s="57">
        <v>45627</v>
      </c>
      <c r="V55" s="34" t="s">
        <v>251</v>
      </c>
      <c r="W55" s="34" t="s">
        <v>252</v>
      </c>
      <c r="X55" s="33" t="s">
        <v>114</v>
      </c>
      <c r="Y55" s="33" t="s">
        <v>114</v>
      </c>
      <c r="Z55" s="34"/>
    </row>
    <row r="56" s="4" customFormat="1" ht="17" customHeight="1" spans="1:26">
      <c r="A56" s="33">
        <v>2</v>
      </c>
      <c r="B56" s="34" t="s">
        <v>253</v>
      </c>
      <c r="C56" s="33">
        <v>1</v>
      </c>
      <c r="D56" s="33" t="s">
        <v>106</v>
      </c>
      <c r="E56" s="33" t="s">
        <v>107</v>
      </c>
      <c r="F56" s="33" t="s">
        <v>108</v>
      </c>
      <c r="G56" s="33" t="s">
        <v>109</v>
      </c>
      <c r="H56" s="33"/>
      <c r="I56" s="34" t="s">
        <v>254</v>
      </c>
      <c r="J56" s="33" t="s">
        <v>111</v>
      </c>
      <c r="K56" s="34"/>
      <c r="L56" s="49">
        <v>101</v>
      </c>
      <c r="M56" s="49">
        <v>101</v>
      </c>
      <c r="N56" s="49"/>
      <c r="O56" s="49"/>
      <c r="P56" s="34"/>
      <c r="Q56" s="34"/>
      <c r="R56" s="34"/>
      <c r="S56" s="57"/>
      <c r="T56" s="57">
        <v>45292</v>
      </c>
      <c r="U56" s="57">
        <v>45656</v>
      </c>
      <c r="V56" s="34" t="s">
        <v>255</v>
      </c>
      <c r="W56" s="34" t="s">
        <v>256</v>
      </c>
      <c r="X56" s="33" t="s">
        <v>114</v>
      </c>
      <c r="Y56" s="33" t="s">
        <v>114</v>
      </c>
      <c r="Z56" s="34"/>
    </row>
    <row r="57" s="2" customFormat="1" ht="17" customHeight="1" spans="1:26">
      <c r="A57" s="37"/>
      <c r="B57" s="31" t="s">
        <v>257</v>
      </c>
      <c r="C57" s="32">
        <v>0</v>
      </c>
      <c r="D57" s="32"/>
      <c r="E57" s="32"/>
      <c r="F57" s="32"/>
      <c r="G57" s="32"/>
      <c r="H57" s="32"/>
      <c r="I57" s="32"/>
      <c r="J57" s="32"/>
      <c r="K57" s="32"/>
      <c r="L57" s="32">
        <v>0</v>
      </c>
      <c r="M57" s="32">
        <v>0</v>
      </c>
      <c r="N57" s="48"/>
      <c r="O57" s="48"/>
      <c r="P57" s="48"/>
      <c r="Q57" s="48"/>
      <c r="R57" s="48"/>
      <c r="S57" s="48"/>
      <c r="T57" s="56"/>
      <c r="U57" s="56"/>
      <c r="V57" s="48"/>
      <c r="W57" s="34"/>
      <c r="X57" s="48"/>
      <c r="Y57" s="48"/>
      <c r="Z57" s="48"/>
    </row>
    <row r="58" s="2" customFormat="1" ht="17" customHeight="1" spans="1:26">
      <c r="A58" s="37"/>
      <c r="B58" s="29" t="s">
        <v>258</v>
      </c>
      <c r="C58" s="30">
        <f>SUM(C59:C60)</f>
        <v>2</v>
      </c>
      <c r="D58" s="32"/>
      <c r="E58" s="32"/>
      <c r="F58" s="32"/>
      <c r="G58" s="32"/>
      <c r="H58" s="32"/>
      <c r="I58" s="32"/>
      <c r="J58" s="32"/>
      <c r="K58" s="32"/>
      <c r="L58" s="30">
        <f>SUM(L59:L60)</f>
        <v>2954</v>
      </c>
      <c r="M58" s="30">
        <f>SUM(M59:M60)</f>
        <v>2954</v>
      </c>
      <c r="N58" s="48"/>
      <c r="O58" s="48"/>
      <c r="P58" s="48"/>
      <c r="Q58" s="48"/>
      <c r="R58" s="48"/>
      <c r="S58" s="48"/>
      <c r="T58" s="56"/>
      <c r="U58" s="56"/>
      <c r="V58" s="48"/>
      <c r="W58" s="34"/>
      <c r="X58" s="48"/>
      <c r="Y58" s="48"/>
      <c r="Z58" s="48"/>
    </row>
    <row r="59" s="4" customFormat="1" ht="22" customHeight="1" spans="1:26">
      <c r="A59" s="33">
        <v>1</v>
      </c>
      <c r="B59" s="34" t="s">
        <v>259</v>
      </c>
      <c r="C59" s="33">
        <v>1</v>
      </c>
      <c r="D59" s="33" t="s">
        <v>106</v>
      </c>
      <c r="E59" s="33" t="s">
        <v>107</v>
      </c>
      <c r="F59" s="33" t="s">
        <v>108</v>
      </c>
      <c r="G59" s="33" t="s">
        <v>109</v>
      </c>
      <c r="H59" s="33"/>
      <c r="I59" s="34" t="s">
        <v>260</v>
      </c>
      <c r="J59" s="33" t="s">
        <v>111</v>
      </c>
      <c r="K59" s="34"/>
      <c r="L59" s="49">
        <v>2754</v>
      </c>
      <c r="M59" s="49">
        <v>2754</v>
      </c>
      <c r="N59" s="49">
        <v>8712</v>
      </c>
      <c r="O59" s="49">
        <v>35305</v>
      </c>
      <c r="P59" s="34"/>
      <c r="Q59" s="34"/>
      <c r="R59" s="34"/>
      <c r="S59" s="57"/>
      <c r="T59" s="57">
        <v>45383</v>
      </c>
      <c r="U59" s="57">
        <v>45597</v>
      </c>
      <c r="V59" s="34"/>
      <c r="W59" s="34" t="s">
        <v>261</v>
      </c>
      <c r="X59" s="33" t="s">
        <v>114</v>
      </c>
      <c r="Y59" s="33" t="s">
        <v>114</v>
      </c>
      <c r="Z59" s="34"/>
    </row>
    <row r="60" s="4" customFormat="1" ht="21" customHeight="1" spans="1:26">
      <c r="A60" s="33">
        <v>2</v>
      </c>
      <c r="B60" s="34" t="s">
        <v>262</v>
      </c>
      <c r="C60" s="33">
        <v>1</v>
      </c>
      <c r="D60" s="33" t="s">
        <v>106</v>
      </c>
      <c r="E60" s="33" t="s">
        <v>107</v>
      </c>
      <c r="F60" s="33" t="s">
        <v>108</v>
      </c>
      <c r="G60" s="33" t="s">
        <v>109</v>
      </c>
      <c r="H60" s="33"/>
      <c r="I60" s="34" t="s">
        <v>263</v>
      </c>
      <c r="J60" s="33" t="s">
        <v>111</v>
      </c>
      <c r="K60" s="34"/>
      <c r="L60" s="49">
        <v>200</v>
      </c>
      <c r="M60" s="49">
        <v>200</v>
      </c>
      <c r="N60" s="49">
        <v>60</v>
      </c>
      <c r="O60" s="49">
        <v>180</v>
      </c>
      <c r="P60" s="34"/>
      <c r="Q60" s="34"/>
      <c r="R60" s="34"/>
      <c r="S60" s="57"/>
      <c r="T60" s="57">
        <v>45352</v>
      </c>
      <c r="U60" s="57">
        <v>45627</v>
      </c>
      <c r="V60" s="34" t="s">
        <v>264</v>
      </c>
      <c r="W60" s="34" t="s">
        <v>265</v>
      </c>
      <c r="X60" s="33" t="s">
        <v>114</v>
      </c>
      <c r="Y60" s="33" t="s">
        <v>114</v>
      </c>
      <c r="Z60" s="34"/>
    </row>
    <row r="61" s="2" customFormat="1" ht="17" customHeight="1" spans="1:26">
      <c r="A61" s="37"/>
      <c r="B61" s="29" t="s">
        <v>266</v>
      </c>
      <c r="C61" s="30">
        <v>0</v>
      </c>
      <c r="D61" s="32"/>
      <c r="E61" s="32"/>
      <c r="F61" s="32"/>
      <c r="G61" s="32"/>
      <c r="H61" s="32"/>
      <c r="I61" s="32"/>
      <c r="J61" s="32"/>
      <c r="K61" s="32"/>
      <c r="L61" s="30">
        <v>0</v>
      </c>
      <c r="M61" s="30">
        <v>0</v>
      </c>
      <c r="N61" s="48"/>
      <c r="O61" s="48"/>
      <c r="P61" s="48"/>
      <c r="Q61" s="48"/>
      <c r="R61" s="48"/>
      <c r="S61" s="48"/>
      <c r="T61" s="56"/>
      <c r="U61" s="56"/>
      <c r="V61" s="48"/>
      <c r="W61" s="34"/>
      <c r="X61" s="48"/>
      <c r="Y61" s="48"/>
      <c r="Z61" s="48"/>
    </row>
    <row r="62" s="2" customFormat="1" ht="17" customHeight="1" spans="1:26">
      <c r="A62" s="37"/>
      <c r="B62" s="29" t="s">
        <v>267</v>
      </c>
      <c r="C62" s="32">
        <f>C63+C64</f>
        <v>0</v>
      </c>
      <c r="D62" s="32"/>
      <c r="E62" s="32"/>
      <c r="F62" s="32"/>
      <c r="G62" s="32"/>
      <c r="H62" s="32"/>
      <c r="I62" s="32"/>
      <c r="J62" s="32"/>
      <c r="K62" s="32"/>
      <c r="L62" s="32">
        <f>L63+L64</f>
        <v>0</v>
      </c>
      <c r="M62" s="32">
        <f>M63+M64</f>
        <v>0</v>
      </c>
      <c r="N62" s="48"/>
      <c r="O62" s="48"/>
      <c r="P62" s="48"/>
      <c r="Q62" s="48"/>
      <c r="R62" s="48"/>
      <c r="S62" s="48"/>
      <c r="T62" s="56"/>
      <c r="U62" s="56"/>
      <c r="V62" s="48"/>
      <c r="W62" s="34"/>
      <c r="X62" s="48"/>
      <c r="Y62" s="48"/>
      <c r="Z62" s="48"/>
    </row>
    <row r="63" s="2" customFormat="1" ht="17" customHeight="1" spans="1:26">
      <c r="A63" s="37"/>
      <c r="B63" s="29" t="s">
        <v>268</v>
      </c>
      <c r="C63" s="32">
        <f>SUM(0)</f>
        <v>0</v>
      </c>
      <c r="D63" s="32"/>
      <c r="E63" s="32"/>
      <c r="F63" s="32"/>
      <c r="G63" s="32"/>
      <c r="H63" s="32"/>
      <c r="I63" s="32"/>
      <c r="J63" s="32"/>
      <c r="K63" s="32"/>
      <c r="L63" s="32">
        <f>SUM(0)</f>
        <v>0</v>
      </c>
      <c r="M63" s="32">
        <f>SUM(0)</f>
        <v>0</v>
      </c>
      <c r="N63" s="48"/>
      <c r="O63" s="48"/>
      <c r="P63" s="48"/>
      <c r="Q63" s="48"/>
      <c r="R63" s="48"/>
      <c r="S63" s="48"/>
      <c r="T63" s="56"/>
      <c r="U63" s="56"/>
      <c r="V63" s="48"/>
      <c r="W63" s="34"/>
      <c r="X63" s="48"/>
      <c r="Y63" s="48"/>
      <c r="Z63" s="48"/>
    </row>
    <row r="64" s="2" customFormat="1" ht="17" customHeight="1" spans="1:26">
      <c r="A64" s="37"/>
      <c r="B64" s="29" t="s">
        <v>269</v>
      </c>
      <c r="C64" s="32">
        <f>SUM(0)</f>
        <v>0</v>
      </c>
      <c r="D64" s="32"/>
      <c r="E64" s="32"/>
      <c r="F64" s="32"/>
      <c r="G64" s="32"/>
      <c r="H64" s="32"/>
      <c r="I64" s="32"/>
      <c r="J64" s="32"/>
      <c r="K64" s="32"/>
      <c r="L64" s="32">
        <f>SUM(0)</f>
        <v>0</v>
      </c>
      <c r="M64" s="32">
        <f>SUM(0)</f>
        <v>0</v>
      </c>
      <c r="N64" s="48"/>
      <c r="O64" s="48"/>
      <c r="P64" s="48"/>
      <c r="Q64" s="48"/>
      <c r="R64" s="48"/>
      <c r="S64" s="48"/>
      <c r="T64" s="56"/>
      <c r="U64" s="56"/>
      <c r="V64" s="48"/>
      <c r="W64" s="34"/>
      <c r="X64" s="48"/>
      <c r="Y64" s="48"/>
      <c r="Z64" s="48"/>
    </row>
    <row r="65" s="2" customFormat="1" ht="17" customHeight="1" spans="1:26">
      <c r="A65" s="37"/>
      <c r="B65" s="29" t="s">
        <v>270</v>
      </c>
      <c r="C65" s="32">
        <f>C66+C72+C77</f>
        <v>0</v>
      </c>
      <c r="D65" s="32"/>
      <c r="E65" s="32"/>
      <c r="F65" s="32"/>
      <c r="G65" s="32"/>
      <c r="H65" s="32"/>
      <c r="I65" s="32"/>
      <c r="J65" s="32"/>
      <c r="K65" s="32"/>
      <c r="L65" s="32">
        <f>L66+L72+L77</f>
        <v>0</v>
      </c>
      <c r="M65" s="32">
        <f>M66+M72+M77</f>
        <v>0</v>
      </c>
      <c r="N65" s="48"/>
      <c r="O65" s="48"/>
      <c r="P65" s="48"/>
      <c r="Q65" s="48"/>
      <c r="R65" s="48"/>
      <c r="S65" s="48"/>
      <c r="T65" s="56"/>
      <c r="U65" s="56"/>
      <c r="V65" s="48"/>
      <c r="W65" s="34"/>
      <c r="X65" s="48"/>
      <c r="Y65" s="48"/>
      <c r="Z65" s="48"/>
    </row>
    <row r="66" s="2" customFormat="1" ht="17" customHeight="1" spans="1:26">
      <c r="A66" s="37"/>
      <c r="B66" s="29" t="s">
        <v>271</v>
      </c>
      <c r="C66" s="32">
        <f>C67+C68+C69+C70+C71</f>
        <v>0</v>
      </c>
      <c r="D66" s="32"/>
      <c r="E66" s="32"/>
      <c r="F66" s="32"/>
      <c r="G66" s="32"/>
      <c r="H66" s="32"/>
      <c r="I66" s="32"/>
      <c r="J66" s="32"/>
      <c r="K66" s="32"/>
      <c r="L66" s="32">
        <f>L67+L68+L69+L70+L71</f>
        <v>0</v>
      </c>
      <c r="M66" s="32">
        <f>M67+M68+M69+M70+M71</f>
        <v>0</v>
      </c>
      <c r="N66" s="48"/>
      <c r="O66" s="48"/>
      <c r="P66" s="48"/>
      <c r="Q66" s="48"/>
      <c r="R66" s="48"/>
      <c r="S66" s="48"/>
      <c r="T66" s="56"/>
      <c r="U66" s="56"/>
      <c r="V66" s="48"/>
      <c r="W66" s="34"/>
      <c r="X66" s="48"/>
      <c r="Y66" s="48"/>
      <c r="Z66" s="48"/>
    </row>
    <row r="67" s="2" customFormat="1" ht="17" customHeight="1" spans="1:26">
      <c r="A67" s="37"/>
      <c r="B67" s="60" t="s">
        <v>272</v>
      </c>
      <c r="C67" s="32">
        <f>SUM(0)</f>
        <v>0</v>
      </c>
      <c r="D67" s="32"/>
      <c r="E67" s="32"/>
      <c r="F67" s="32"/>
      <c r="G67" s="32"/>
      <c r="H67" s="32"/>
      <c r="I67" s="32"/>
      <c r="J67" s="32"/>
      <c r="K67" s="32"/>
      <c r="L67" s="32">
        <f>SUM(0)</f>
        <v>0</v>
      </c>
      <c r="M67" s="32">
        <f>SUM(0)</f>
        <v>0</v>
      </c>
      <c r="N67" s="48"/>
      <c r="O67" s="48"/>
      <c r="P67" s="48"/>
      <c r="Q67" s="48"/>
      <c r="R67" s="48"/>
      <c r="S67" s="48"/>
      <c r="T67" s="56"/>
      <c r="U67" s="56"/>
      <c r="V67" s="48"/>
      <c r="W67" s="34"/>
      <c r="X67" s="48"/>
      <c r="Y67" s="48"/>
      <c r="Z67" s="48"/>
    </row>
    <row r="68" s="2" customFormat="1" ht="17" customHeight="1" spans="1:26">
      <c r="A68" s="37"/>
      <c r="B68" s="29" t="s">
        <v>273</v>
      </c>
      <c r="C68" s="32">
        <f>SUM(0)</f>
        <v>0</v>
      </c>
      <c r="D68" s="32"/>
      <c r="E68" s="32"/>
      <c r="F68" s="32"/>
      <c r="G68" s="32"/>
      <c r="H68" s="32"/>
      <c r="I68" s="32"/>
      <c r="J68" s="32"/>
      <c r="K68" s="32"/>
      <c r="L68" s="32">
        <f>SUM(0)</f>
        <v>0</v>
      </c>
      <c r="M68" s="32">
        <f>SUM(0)</f>
        <v>0</v>
      </c>
      <c r="N68" s="48"/>
      <c r="O68" s="48"/>
      <c r="P68" s="48"/>
      <c r="Q68" s="48"/>
      <c r="R68" s="48"/>
      <c r="S68" s="48"/>
      <c r="T68" s="56"/>
      <c r="U68" s="56"/>
      <c r="V68" s="48"/>
      <c r="W68" s="34"/>
      <c r="X68" s="48"/>
      <c r="Y68" s="48"/>
      <c r="Z68" s="48"/>
    </row>
    <row r="69" s="2" customFormat="1" ht="17" customHeight="1" spans="1:26">
      <c r="A69" s="37"/>
      <c r="B69" s="29" t="s">
        <v>274</v>
      </c>
      <c r="C69" s="32">
        <f>SUM(0)</f>
        <v>0</v>
      </c>
      <c r="D69" s="33"/>
      <c r="E69" s="32"/>
      <c r="F69" s="32"/>
      <c r="G69" s="32"/>
      <c r="H69" s="32"/>
      <c r="I69" s="32"/>
      <c r="J69" s="32"/>
      <c r="K69" s="32"/>
      <c r="L69" s="32">
        <f>SUM(0)</f>
        <v>0</v>
      </c>
      <c r="M69" s="32">
        <f>SUM(0)</f>
        <v>0</v>
      </c>
      <c r="N69" s="48"/>
      <c r="O69" s="48"/>
      <c r="P69" s="48"/>
      <c r="Q69" s="48"/>
      <c r="R69" s="48"/>
      <c r="S69" s="48"/>
      <c r="T69" s="56"/>
      <c r="U69" s="56"/>
      <c r="V69" s="48"/>
      <c r="W69" s="34"/>
      <c r="X69" s="48"/>
      <c r="Y69" s="48"/>
      <c r="Z69" s="48"/>
    </row>
    <row r="70" s="2" customFormat="1" ht="17" customHeight="1" spans="1:26">
      <c r="A70" s="37"/>
      <c r="B70" s="29" t="s">
        <v>275</v>
      </c>
      <c r="C70" s="32">
        <f>SUM(0)</f>
        <v>0</v>
      </c>
      <c r="D70" s="32"/>
      <c r="E70" s="32"/>
      <c r="F70" s="32"/>
      <c r="G70" s="32"/>
      <c r="H70" s="32"/>
      <c r="I70" s="32"/>
      <c r="J70" s="32"/>
      <c r="K70" s="32"/>
      <c r="L70" s="32">
        <f>SUM(0)</f>
        <v>0</v>
      </c>
      <c r="M70" s="32">
        <f>SUM(0)</f>
        <v>0</v>
      </c>
      <c r="N70" s="48"/>
      <c r="O70" s="48"/>
      <c r="P70" s="48"/>
      <c r="Q70" s="48"/>
      <c r="R70" s="48"/>
      <c r="S70" s="48"/>
      <c r="T70" s="56"/>
      <c r="U70" s="56"/>
      <c r="V70" s="48"/>
      <c r="W70" s="34"/>
      <c r="X70" s="48"/>
      <c r="Y70" s="48"/>
      <c r="Z70" s="48"/>
    </row>
    <row r="71" s="2" customFormat="1" ht="17" customHeight="1" spans="1:26">
      <c r="A71" s="37"/>
      <c r="B71" s="60" t="s">
        <v>276</v>
      </c>
      <c r="C71" s="32">
        <f>SUM(0)</f>
        <v>0</v>
      </c>
      <c r="D71" s="32"/>
      <c r="E71" s="32"/>
      <c r="F71" s="32"/>
      <c r="G71" s="32"/>
      <c r="H71" s="32"/>
      <c r="I71" s="32"/>
      <c r="J71" s="32"/>
      <c r="K71" s="32"/>
      <c r="L71" s="32">
        <f>SUM(0)</f>
        <v>0</v>
      </c>
      <c r="M71" s="32">
        <f>SUM(0)</f>
        <v>0</v>
      </c>
      <c r="N71" s="48"/>
      <c r="O71" s="48"/>
      <c r="P71" s="48"/>
      <c r="Q71" s="48"/>
      <c r="R71" s="48"/>
      <c r="S71" s="48"/>
      <c r="T71" s="56"/>
      <c r="U71" s="56"/>
      <c r="V71" s="48"/>
      <c r="W71" s="34"/>
      <c r="X71" s="48"/>
      <c r="Y71" s="48"/>
      <c r="Z71" s="48"/>
    </row>
    <row r="72" s="2" customFormat="1" ht="17" customHeight="1" spans="1:26">
      <c r="A72" s="37"/>
      <c r="B72" s="29" t="s">
        <v>277</v>
      </c>
      <c r="C72" s="32">
        <f>C73+C74+C75+C76</f>
        <v>0</v>
      </c>
      <c r="D72" s="32"/>
      <c r="E72" s="32"/>
      <c r="F72" s="32"/>
      <c r="G72" s="32"/>
      <c r="H72" s="32"/>
      <c r="I72" s="32"/>
      <c r="J72" s="32"/>
      <c r="K72" s="32"/>
      <c r="L72" s="32">
        <f>L73+L74+L75+L76</f>
        <v>0</v>
      </c>
      <c r="M72" s="32">
        <f>M73+M74+M75+M76</f>
        <v>0</v>
      </c>
      <c r="N72" s="48"/>
      <c r="O72" s="48"/>
      <c r="P72" s="48"/>
      <c r="Q72" s="48"/>
      <c r="R72" s="48"/>
      <c r="S72" s="48"/>
      <c r="T72" s="56"/>
      <c r="U72" s="56"/>
      <c r="V72" s="48"/>
      <c r="W72" s="34"/>
      <c r="X72" s="48"/>
      <c r="Y72" s="48"/>
      <c r="Z72" s="48"/>
    </row>
    <row r="73" s="2" customFormat="1" ht="17" customHeight="1" spans="1:26">
      <c r="A73" s="37"/>
      <c r="B73" s="29" t="s">
        <v>278</v>
      </c>
      <c r="C73" s="32">
        <f>SUM(0)</f>
        <v>0</v>
      </c>
      <c r="D73" s="32"/>
      <c r="E73" s="32"/>
      <c r="F73" s="32"/>
      <c r="G73" s="32"/>
      <c r="H73" s="32"/>
      <c r="I73" s="32"/>
      <c r="J73" s="32"/>
      <c r="K73" s="32"/>
      <c r="L73" s="32">
        <f>SUM(0)</f>
        <v>0</v>
      </c>
      <c r="M73" s="32">
        <f>SUM(0)</f>
        <v>0</v>
      </c>
      <c r="N73" s="48"/>
      <c r="O73" s="48"/>
      <c r="P73" s="48"/>
      <c r="Q73" s="48"/>
      <c r="R73" s="48"/>
      <c r="S73" s="48"/>
      <c r="T73" s="56"/>
      <c r="U73" s="56"/>
      <c r="V73" s="48"/>
      <c r="W73" s="34"/>
      <c r="X73" s="48"/>
      <c r="Y73" s="48"/>
      <c r="Z73" s="48"/>
    </row>
    <row r="74" s="2" customFormat="1" ht="17" customHeight="1" spans="1:26">
      <c r="A74" s="37"/>
      <c r="B74" s="29" t="s">
        <v>279</v>
      </c>
      <c r="C74" s="32">
        <f>SUM(0)</f>
        <v>0</v>
      </c>
      <c r="D74" s="32"/>
      <c r="E74" s="32"/>
      <c r="F74" s="32"/>
      <c r="G74" s="32"/>
      <c r="H74" s="32"/>
      <c r="I74" s="32"/>
      <c r="J74" s="32"/>
      <c r="K74" s="32"/>
      <c r="L74" s="32">
        <f>SUM(0)</f>
        <v>0</v>
      </c>
      <c r="M74" s="32">
        <f>SUM(0)</f>
        <v>0</v>
      </c>
      <c r="N74" s="48"/>
      <c r="O74" s="48"/>
      <c r="P74" s="48"/>
      <c r="Q74" s="48"/>
      <c r="R74" s="48"/>
      <c r="S74" s="48"/>
      <c r="T74" s="56"/>
      <c r="U74" s="56"/>
      <c r="V74" s="48"/>
      <c r="W74" s="34"/>
      <c r="X74" s="48"/>
      <c r="Y74" s="48"/>
      <c r="Z74" s="48"/>
    </row>
    <row r="75" s="2" customFormat="1" ht="17" customHeight="1" spans="1:26">
      <c r="A75" s="37"/>
      <c r="B75" s="29" t="s">
        <v>280</v>
      </c>
      <c r="C75" s="32">
        <f>SUM(0)</f>
        <v>0</v>
      </c>
      <c r="D75" s="32"/>
      <c r="E75" s="32"/>
      <c r="F75" s="32"/>
      <c r="G75" s="32"/>
      <c r="H75" s="32"/>
      <c r="I75" s="32"/>
      <c r="J75" s="32"/>
      <c r="K75" s="32"/>
      <c r="L75" s="32">
        <f>SUM(0)</f>
        <v>0</v>
      </c>
      <c r="M75" s="32">
        <f>SUM(0)</f>
        <v>0</v>
      </c>
      <c r="N75" s="48"/>
      <c r="O75" s="48"/>
      <c r="P75" s="48"/>
      <c r="Q75" s="48"/>
      <c r="R75" s="48"/>
      <c r="S75" s="48"/>
      <c r="T75" s="56"/>
      <c r="U75" s="56"/>
      <c r="V75" s="48"/>
      <c r="W75" s="34"/>
      <c r="X75" s="48"/>
      <c r="Y75" s="48"/>
      <c r="Z75" s="48"/>
    </row>
    <row r="76" s="2" customFormat="1" ht="17" customHeight="1" spans="1:26">
      <c r="A76" s="37"/>
      <c r="B76" s="29" t="s">
        <v>281</v>
      </c>
      <c r="C76" s="30">
        <f>SUM(0)</f>
        <v>0</v>
      </c>
      <c r="D76" s="32"/>
      <c r="E76" s="32"/>
      <c r="F76" s="32"/>
      <c r="G76" s="32"/>
      <c r="H76" s="32"/>
      <c r="I76" s="32"/>
      <c r="J76" s="32"/>
      <c r="K76" s="32"/>
      <c r="L76" s="32">
        <f>SUM(0)</f>
        <v>0</v>
      </c>
      <c r="M76" s="32">
        <f>SUM(0)</f>
        <v>0</v>
      </c>
      <c r="N76" s="48"/>
      <c r="O76" s="48"/>
      <c r="P76" s="48"/>
      <c r="Q76" s="48"/>
      <c r="R76" s="48"/>
      <c r="S76" s="48"/>
      <c r="T76" s="56"/>
      <c r="U76" s="56"/>
      <c r="V76" s="48"/>
      <c r="W76" s="48"/>
      <c r="X76" s="48"/>
      <c r="Y76" s="48"/>
      <c r="Z76" s="48"/>
    </row>
    <row r="77" s="2" customFormat="1" ht="17" customHeight="1" spans="1:26">
      <c r="A77" s="37"/>
      <c r="B77" s="29" t="s">
        <v>282</v>
      </c>
      <c r="C77" s="30">
        <f>SUM(C78:C80)</f>
        <v>0</v>
      </c>
      <c r="D77" s="32"/>
      <c r="E77" s="32"/>
      <c r="F77" s="32"/>
      <c r="G77" s="32"/>
      <c r="H77" s="32"/>
      <c r="I77" s="32"/>
      <c r="J77" s="32"/>
      <c r="K77" s="32"/>
      <c r="L77" s="32">
        <f>SUM(L78:L80)</f>
        <v>0</v>
      </c>
      <c r="M77" s="32">
        <f>SUM(M78:M80)</f>
        <v>0</v>
      </c>
      <c r="N77" s="48"/>
      <c r="O77" s="48"/>
      <c r="P77" s="48"/>
      <c r="Q77" s="48"/>
      <c r="R77" s="48"/>
      <c r="S77" s="48"/>
      <c r="T77" s="56"/>
      <c r="U77" s="56"/>
      <c r="V77" s="48"/>
      <c r="W77" s="48"/>
      <c r="X77" s="48"/>
      <c r="Y77" s="48"/>
      <c r="Z77" s="48"/>
    </row>
    <row r="78" s="2" customFormat="1" ht="17" customHeight="1" spans="1:26">
      <c r="A78" s="37"/>
      <c r="B78" s="29" t="s">
        <v>283</v>
      </c>
      <c r="C78" s="30"/>
      <c r="D78" s="32"/>
      <c r="E78" s="32"/>
      <c r="F78" s="32"/>
      <c r="G78" s="32"/>
      <c r="H78" s="32"/>
      <c r="I78" s="32"/>
      <c r="J78" s="32"/>
      <c r="K78" s="32"/>
      <c r="L78" s="32"/>
      <c r="M78" s="61"/>
      <c r="N78" s="48"/>
      <c r="O78" s="48"/>
      <c r="P78" s="48"/>
      <c r="Q78" s="48"/>
      <c r="R78" s="48"/>
      <c r="S78" s="48"/>
      <c r="T78" s="56"/>
      <c r="U78" s="56"/>
      <c r="V78" s="48"/>
      <c r="W78" s="48"/>
      <c r="X78" s="48"/>
      <c r="Y78" s="48"/>
      <c r="Z78" s="48"/>
    </row>
    <row r="79" s="2" customFormat="1" ht="17" customHeight="1" spans="1:26">
      <c r="A79" s="37"/>
      <c r="B79" s="29" t="s">
        <v>284</v>
      </c>
      <c r="C79" s="30"/>
      <c r="D79" s="32"/>
      <c r="E79" s="32"/>
      <c r="F79" s="32"/>
      <c r="G79" s="32"/>
      <c r="H79" s="32"/>
      <c r="I79" s="32"/>
      <c r="J79" s="32"/>
      <c r="K79" s="32"/>
      <c r="L79" s="32"/>
      <c r="M79" s="61"/>
      <c r="N79" s="48"/>
      <c r="O79" s="48"/>
      <c r="P79" s="48"/>
      <c r="Q79" s="48"/>
      <c r="R79" s="48"/>
      <c r="S79" s="48"/>
      <c r="T79" s="56"/>
      <c r="U79" s="56"/>
      <c r="V79" s="48"/>
      <c r="W79" s="48"/>
      <c r="X79" s="48"/>
      <c r="Y79" s="48"/>
      <c r="Z79" s="48"/>
    </row>
    <row r="80" s="2" customFormat="1" ht="17" customHeight="1" spans="1:26">
      <c r="A80" s="37"/>
      <c r="B80" s="29" t="s">
        <v>285</v>
      </c>
      <c r="C80" s="30"/>
      <c r="D80" s="32"/>
      <c r="E80" s="32"/>
      <c r="F80" s="32"/>
      <c r="G80" s="32"/>
      <c r="H80" s="32"/>
      <c r="I80" s="32"/>
      <c r="J80" s="32"/>
      <c r="K80" s="32"/>
      <c r="L80" s="32"/>
      <c r="M80" s="61"/>
      <c r="N80" s="48"/>
      <c r="O80" s="48"/>
      <c r="P80" s="48"/>
      <c r="Q80" s="48"/>
      <c r="R80" s="48"/>
      <c r="S80" s="48"/>
      <c r="T80" s="56"/>
      <c r="U80" s="56"/>
      <c r="V80" s="48"/>
      <c r="W80" s="48"/>
      <c r="X80" s="48"/>
      <c r="Y80" s="48"/>
      <c r="Z80" s="48"/>
    </row>
    <row r="81" s="2" customFormat="1" ht="17" customHeight="1" spans="1:26">
      <c r="A81" s="37"/>
      <c r="B81" s="29" t="s">
        <v>286</v>
      </c>
      <c r="C81" s="30">
        <f>C82</f>
        <v>0</v>
      </c>
      <c r="D81" s="32"/>
      <c r="E81" s="32"/>
      <c r="F81" s="32"/>
      <c r="G81" s="32"/>
      <c r="H81" s="32"/>
      <c r="I81" s="32"/>
      <c r="J81" s="32"/>
      <c r="K81" s="32"/>
      <c r="L81" s="32">
        <v>0</v>
      </c>
      <c r="M81" s="32">
        <v>0</v>
      </c>
      <c r="N81" s="48"/>
      <c r="O81" s="48"/>
      <c r="P81" s="48"/>
      <c r="Q81" s="48"/>
      <c r="R81" s="48"/>
      <c r="S81" s="48"/>
      <c r="T81" s="56"/>
      <c r="U81" s="56"/>
      <c r="V81" s="48"/>
      <c r="W81" s="48"/>
      <c r="X81" s="48"/>
      <c r="Y81" s="48"/>
      <c r="Z81" s="48"/>
    </row>
    <row r="82" s="2" customFormat="1" ht="17" customHeight="1" spans="1:26">
      <c r="A82" s="37"/>
      <c r="B82" s="29" t="s">
        <v>287</v>
      </c>
      <c r="C82" s="30">
        <v>0</v>
      </c>
      <c r="D82" s="32"/>
      <c r="E82" s="32"/>
      <c r="F82" s="32"/>
      <c r="G82" s="32"/>
      <c r="H82" s="32"/>
      <c r="I82" s="32"/>
      <c r="J82" s="32"/>
      <c r="K82" s="32"/>
      <c r="L82" s="32">
        <v>0</v>
      </c>
      <c r="M82" s="32">
        <v>0</v>
      </c>
      <c r="N82" s="48"/>
      <c r="O82" s="48"/>
      <c r="P82" s="48"/>
      <c r="Q82" s="48"/>
      <c r="R82" s="48"/>
      <c r="S82" s="48"/>
      <c r="T82" s="56"/>
      <c r="U82" s="56"/>
      <c r="V82" s="48"/>
      <c r="W82" s="48"/>
      <c r="X82" s="48"/>
      <c r="Y82" s="48"/>
      <c r="Z82" s="48"/>
    </row>
    <row r="83" s="2" customFormat="1" ht="17" customHeight="1" spans="1:26">
      <c r="A83" s="37"/>
      <c r="B83" s="29" t="s">
        <v>288</v>
      </c>
      <c r="C83" s="30"/>
      <c r="D83" s="32"/>
      <c r="E83" s="32"/>
      <c r="F83" s="32"/>
      <c r="G83" s="32"/>
      <c r="H83" s="32"/>
      <c r="I83" s="32"/>
      <c r="J83" s="32"/>
      <c r="K83" s="32"/>
      <c r="L83" s="32"/>
      <c r="M83" s="32"/>
      <c r="N83" s="48"/>
      <c r="O83" s="48"/>
      <c r="P83" s="48"/>
      <c r="Q83" s="48"/>
      <c r="R83" s="48"/>
      <c r="S83" s="48"/>
      <c r="T83" s="56"/>
      <c r="U83" s="56"/>
      <c r="V83" s="48"/>
      <c r="W83" s="48"/>
      <c r="X83" s="48"/>
      <c r="Y83" s="48"/>
      <c r="Z83" s="48"/>
    </row>
    <row r="84" s="2" customFormat="1" ht="17" customHeight="1" spans="1:26">
      <c r="A84" s="37"/>
      <c r="B84" s="29" t="s">
        <v>289</v>
      </c>
      <c r="C84" s="32">
        <f>SUM(0)</f>
        <v>0</v>
      </c>
      <c r="D84" s="32"/>
      <c r="E84" s="32"/>
      <c r="F84" s="32"/>
      <c r="G84" s="32"/>
      <c r="H84" s="32"/>
      <c r="I84" s="32"/>
      <c r="J84" s="32"/>
      <c r="K84" s="32"/>
      <c r="L84" s="32">
        <f>SUM(0)</f>
        <v>0</v>
      </c>
      <c r="M84" s="32">
        <f>SUM(0)</f>
        <v>0</v>
      </c>
      <c r="N84" s="48"/>
      <c r="O84" s="48"/>
      <c r="P84" s="48"/>
      <c r="Q84" s="48"/>
      <c r="R84" s="48"/>
      <c r="S84" s="48"/>
      <c r="T84" s="56"/>
      <c r="U84" s="56"/>
      <c r="V84" s="48"/>
      <c r="W84" s="48"/>
      <c r="X84" s="48"/>
      <c r="Y84" s="48"/>
      <c r="Z84" s="48"/>
    </row>
  </sheetData>
  <autoFilter xmlns:etc="http://www.wps.cn/officeDocument/2017/etCustomData" ref="A4:Z84" etc:filterBottomFollowUsedRange="0">
    <extLst/>
  </autoFilter>
  <mergeCells count="26">
    <mergeCell ref="A1:Z1"/>
    <mergeCell ref="A2:B2"/>
    <mergeCell ref="I2:K2"/>
    <mergeCell ref="P2:Q2"/>
    <mergeCell ref="X2:Z2"/>
    <mergeCell ref="F3:H3"/>
    <mergeCell ref="L3:M3"/>
    <mergeCell ref="P3:S3"/>
    <mergeCell ref="T3:U3"/>
    <mergeCell ref="P4:Q4"/>
    <mergeCell ref="R4:S4"/>
    <mergeCell ref="A5:B5"/>
    <mergeCell ref="A3:A4"/>
    <mergeCell ref="B3:B4"/>
    <mergeCell ref="C3:C4"/>
    <mergeCell ref="D3:D4"/>
    <mergeCell ref="E3:E4"/>
    <mergeCell ref="I3:I4"/>
    <mergeCell ref="J3:J4"/>
    <mergeCell ref="K3:K4"/>
    <mergeCell ref="V3:V4"/>
    <mergeCell ref="W3:W4"/>
    <mergeCell ref="X3:X4"/>
    <mergeCell ref="Y3:Y4"/>
    <mergeCell ref="Z3:Z4"/>
    <mergeCell ref="N3:O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附件1，年度项目库参照表维西县2024年巩固拓展脱贫攻坚项目库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tong</cp:lastModifiedBy>
  <dcterms:created xsi:type="dcterms:W3CDTF">2021-01-22T07:53:00Z</dcterms:created>
  <dcterms:modified xsi:type="dcterms:W3CDTF">2025-01-08T09:07:50Z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AC0865BF0D434B8E982D026694BCA9BF</vt:lpwstr>
  </property>
</Properties>
</file>