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tabRatio="903" firstSheet="9"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<sst xmlns="http://schemas.openxmlformats.org/spreadsheetml/2006/main" count="948" uniqueCount="425">
  <si>
    <t>预算01-1表</t>
  </si>
  <si>
    <t>2026年部门财务收支预算总表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</si>
  <si>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</si>
  <si>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</si>
  <si>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</si>
  <si>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</si>
  <si>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</si>
  <si>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</si>
  <si>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</si>
  <si>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</si>
  <si>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</si>
  <si>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</si>
  <si>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</si>
  <si>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</si>
  <si>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</si>
  <si>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</si>
  <si>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</si>
  <si>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</si>
  <si>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</si>
  <si>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</si>
  <si>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</si>
  <si>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</si>
  <si>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</si>
  <si>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</si>
  <si>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</si>
  <si>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</si>
  <si>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</si>
  <si>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</si>
  <si>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</si>
  <si>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</si>
  <si>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</si>
  <si>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</si>
  <si>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</si>
  <si>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</si>
  <si>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</si>
  <si>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</si>
  <si>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</si>
  <si>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</si>
  <si>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</si>
  <si>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</si>
  <si>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</si>
  <si>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</si>
  <si>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</si>
  <si>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</si>
  <si>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</si>
  <si>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</si>
  <si>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</si>
  <si>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</si>
  <si>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</si>
  <si>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</si>
  <si>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</si>
  <si>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</si>
  <si>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</si>
  <si>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</si>
  <si>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</si>
  <si>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单位名称：维西傈僳族自治县维登乡卫生院</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</si>
  <si>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</si>
  <si>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</si>
  <si>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</si>
  <si>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</si>
  <si>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</si>
  <si>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</si>
  <si>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</si>
  <si>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</si>
  <si>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</si>
  <si>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</si>
  <si>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</si>
  <si>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</si>
  <si>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</si>
  <si>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</si>
  <si>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</si>
  <si>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</si>
  <si>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131015</t>
  </si>
  <si>
    <t>维西傈僳族自治县维登乡卫生院</t>
  </si>
  <si>
    <t>预算01-3表</t>
  </si>
  <si>
    <t>2026年部门支出预算表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</si>
  <si>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</si>
  <si>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</si>
  <si>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</si>
  <si>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</si>
  <si>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</si>
  <si>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</si>
  <si>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</si>
  <si>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</si>
  <si>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</si>
  <si>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</si>
  <si>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</si>
  <si>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208</t>
  </si>
  <si>
    <t>社会保障和就业支出</t>
  </si>
  <si>
    <t>20805</t>
  </si>
  <si>
    <t>2080505</t>
  </si>
  <si>
    <t>2080506</t>
  </si>
  <si>
    <t>210</t>
  </si>
  <si>
    <t>卫生健康支出</t>
  </si>
  <si>
    <t>21003</t>
  </si>
  <si>
    <t>2100302</t>
  </si>
  <si>
    <t>2100399</t>
  </si>
  <si>
    <t>21011</t>
  </si>
  <si>
    <t>2101101</t>
  </si>
  <si>
    <t>2101102</t>
  </si>
  <si>
    <t>2101103</t>
  </si>
  <si>
    <t>2101199</t>
  </si>
  <si>
    <t>221</t>
  </si>
  <si>
    <t>住房保障支出</t>
  </si>
  <si>
    <t>22102</t>
  </si>
  <si>
    <t>2210201</t>
  </si>
  <si>
    <t>合  计</t>
  </si>
  <si>
    <t>预算02-1表</t>
  </si>
  <si>
    <t>2026年财政拨款收支预算总表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</si>
  <si>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</si>
  <si>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</si>
  <si>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</si>
  <si>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</si>
  <si>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</si>
  <si>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</si>
  <si>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</si>
  <si>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</si>
  <si>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</si>
  <si>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</si>
  <si>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</si>
  <si>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</si>
  <si>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</si>
  <si>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</si>
  <si>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</si>
  <si>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</si>
  <si>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</si>
  <si>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</si>
  <si>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</si>
  <si>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</si>
  <si>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</si>
  <si>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</si>
  <si>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</si>
  <si>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</si>
  <si>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</si>
  <si>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</si>
  <si>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</si>
  <si>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</si>
  <si>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</si>
  <si>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</si>
  <si>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</si>
  <si>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</si>
  <si>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</si>
  <si>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</si>
  <si>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</si>
  <si>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</si>
  <si>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</si>
  <si>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</si>
  <si>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</si>
  <si>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</si>
  <si>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</si>
  <si>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</si>
  <si>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</si>
  <si>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</si>
  <si>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</si>
  <si>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</si>
  <si>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</si>
  <si>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行政事业单位养老支出</t>
  </si>
  <si>
    <t>机关事业单位基本养老保险缴费支出</t>
  </si>
  <si>
    <t>基层医疗卫生机构</t>
  </si>
  <si>
    <t>乡镇卫生院</t>
  </si>
  <si>
    <t>其他基层医疗卫生机构支出</t>
  </si>
  <si>
    <t>行政事业单位医疗</t>
  </si>
  <si>
    <t>事业单位医疗</t>
  </si>
  <si>
    <t>公务员医疗补助</t>
  </si>
  <si>
    <t>其他行政事业单位医疗支出</t>
  </si>
  <si>
    <t>住房改革支出</t>
  </si>
  <si>
    <t>住房公积金</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</si>
  <si>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</si>
  <si>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</si>
  <si>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</si>
  <si>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</si>
  <si>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</si>
  <si>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</si>
  <si>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</si>
  <si>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</si>
  <si>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</si>
  <si>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备注：无一般公共预算“三公”经费支出预算。</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</si>
  <si>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</si>
  <si>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</si>
  <si>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</si>
  <si>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</si>
  <si>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</si>
  <si>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</si>
  <si>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</si>
  <si>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</si>
  <si>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</si>
  <si>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</si>
  <si>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</si>
  <si>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</si>
  <si>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</si>
  <si>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</si>
  <si>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</si>
  <si>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</si>
  <si>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</si>
  <si>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已预拨</t>
  </si>
  <si>
    <t>533423210000000019189</t>
  </si>
  <si>
    <t>事业人员工资支出</t>
  </si>
  <si>
    <t>30101</t>
  </si>
  <si>
    <t>基本工资</t>
  </si>
  <si>
    <t>30102</t>
  </si>
  <si>
    <t>津贴补贴</t>
  </si>
  <si>
    <t>30107</t>
  </si>
  <si>
    <t>绩效工资</t>
  </si>
  <si>
    <t>533423231100001505663</t>
  </si>
  <si>
    <t>事业人员基础绩效</t>
  </si>
  <si>
    <t>533423210000000019190</t>
  </si>
  <si>
    <t>社会保障缴费</t>
  </si>
  <si>
    <t>30108</t>
  </si>
  <si>
    <t>机关事业单位基本养老保险缴费</t>
  </si>
  <si>
    <t>30110</t>
  </si>
  <si>
    <t>职工基本医疗保险缴费</t>
  </si>
  <si>
    <t>30111</t>
  </si>
  <si>
    <t>公务员医疗补助缴费</t>
  </si>
  <si>
    <t>30112</t>
  </si>
  <si>
    <t>其他社会保障缴费</t>
  </si>
  <si>
    <t>533423210000000019191</t>
  </si>
  <si>
    <t>30113</t>
  </si>
  <si>
    <t>533423210000000019195</t>
  </si>
  <si>
    <t>一般公用经费</t>
  </si>
  <si>
    <t>30201</t>
  </si>
  <si>
    <t>办公费</t>
  </si>
  <si>
    <t>533423210000000019194</t>
  </si>
  <si>
    <t>工会经费</t>
  </si>
  <si>
    <t>30228</t>
  </si>
  <si>
    <t>533423241100002211100</t>
  </si>
  <si>
    <t>体检费</t>
  </si>
  <si>
    <t>预算05-1表</t>
  </si>
  <si>
    <t>2026年部门项目支出预算表</t>
  </si>
  <si>
    <t>项目分类</t>
  </si>
  <si>
    <t>项目单位</t>
  </si>
  <si>
    <t>本年拨款</t>
  </si>
  <si>
    <t>其中：本次下达</t>
  </si>
  <si>
    <t>维登乡卫生院2026年医疗收入资金</t>
  </si>
  <si>
    <t>事业发展类</t>
  </si>
  <si>
    <t>533423261100004905498</t>
  </si>
  <si>
    <t>维西傈僳族自治县维登中心卫生院</t>
  </si>
  <si>
    <t>30205</t>
  </si>
  <si>
    <t>水费</t>
  </si>
  <si>
    <t>30206</t>
  </si>
  <si>
    <t>电费</t>
  </si>
  <si>
    <t>30207</t>
  </si>
  <si>
    <t>邮电费</t>
  </si>
  <si>
    <t>30211</t>
  </si>
  <si>
    <t>差旅费</t>
  </si>
  <si>
    <t>30218</t>
  </si>
  <si>
    <t>专用材料费</t>
  </si>
  <si>
    <t>30226</t>
  </si>
  <si>
    <t>劳务费</t>
  </si>
  <si>
    <t>30231</t>
  </si>
  <si>
    <t>公务用车运行维护费</t>
  </si>
  <si>
    <t>30906</t>
  </si>
  <si>
    <t>大型修缮</t>
  </si>
  <si>
    <t>31002</t>
  </si>
  <si>
    <t>办公设备购置</t>
  </si>
  <si>
    <t>疫苗接种服务经费</t>
  </si>
  <si>
    <t>专项业务类</t>
  </si>
  <si>
    <t>533423261100004906821</t>
  </si>
  <si>
    <t>在岗乡村医生企业职工养老保险及医疗保险经费</t>
  </si>
  <si>
    <t>533423261100004905588</t>
  </si>
  <si>
    <t>30305</t>
  </si>
  <si>
    <t>生活补助</t>
  </si>
  <si>
    <t>在岗乡村医生县级补助工资经费</t>
  </si>
  <si>
    <t>民生类</t>
  </si>
  <si>
    <t>533423261100004905587</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</si>
  <si>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</si>
  <si>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</si>
  <si>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</si>
  <si>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</si>
  <si>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</si>
  <si>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</si>
  <si>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</si>
  <si>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</si>
  <si>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</si>
  <si>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</si>
  <si>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</si>
  <si>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</si>
  <si>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加强医政管理，提高医疗服务质量，降低医疗事故发生，质量是效益的根本；2、加强疾病的防疫，抓好传染病的防治管理；3、强化社区卫生服务建设，加强医院财务管理，理顺财务关系等；4、保证辖区内人民群众方便就医5、提供规范、便捷、满意的基本公共卫生服务、减少主要健康危险因素，有效预防和控制主要传染病及慢性病，提高城乡居民健康水平。</t>
  </si>
  <si>
    <t>产出指标</t>
  </si>
  <si>
    <t>数量指标</t>
  </si>
  <si>
    <t>孕妇产前筛查率</t>
  </si>
  <si>
    <t>&gt;=</t>
  </si>
  <si>
    <t>80</t>
  </si>
  <si>
    <t>%</t>
  </si>
  <si>
    <t>定量指标</t>
  </si>
  <si>
    <t>迪庆州维西县孕妇产前筛查率管理总体目标</t>
  </si>
  <si>
    <t>诊疗人次每天达到</t>
  </si>
  <si>
    <t>35</t>
  </si>
  <si>
    <t>人</t>
  </si>
  <si>
    <t>诊疗人次每天达到35人次以上</t>
  </si>
  <si>
    <t>执行药品零差率销售</t>
  </si>
  <si>
    <t>=</t>
  </si>
  <si>
    <t>100</t>
  </si>
  <si>
    <t>基本药物药品销售收入</t>
  </si>
  <si>
    <t>质量指标</t>
  </si>
  <si>
    <t>维登乡卫生院服务能力提升</t>
  </si>
  <si>
    <t>不断提高</t>
  </si>
  <si>
    <t>年</t>
  </si>
  <si>
    <t>就诊诊断准确率</t>
  </si>
  <si>
    <t>90</t>
  </si>
  <si>
    <t>就诊诊断准确率90%</t>
  </si>
  <si>
    <t>处方书写合格率</t>
  </si>
  <si>
    <t>年度处方书写合格率</t>
  </si>
  <si>
    <t>时效指标</t>
  </si>
  <si>
    <t>当天就诊病人当天完成率</t>
  </si>
  <si>
    <t>当天就诊病人当天完成率达100%</t>
  </si>
  <si>
    <t>预算执行率</t>
  </si>
  <si>
    <t>本年度医疗服务收入支出</t>
  </si>
  <si>
    <t>效益指标</t>
  </si>
  <si>
    <t>经济效益</t>
  </si>
  <si>
    <t>经济效益不断提高</t>
  </si>
  <si>
    <t>满意度指标</t>
  </si>
  <si>
    <t>服务对象满意度</t>
  </si>
  <si>
    <t>维登乡服务对象满意度</t>
  </si>
  <si>
    <t>85</t>
  </si>
  <si>
    <t>满意度</t>
  </si>
  <si>
    <t>成本指标</t>
  </si>
  <si>
    <t>经济成本指标</t>
  </si>
  <si>
    <t>不断降低</t>
  </si>
  <si>
    <t>降低成本</t>
  </si>
  <si>
    <t>目标1：保证所有政府办基层医疗卫生机构实施国家基本药物制度，推进综合改革顺利进行；目标2：队实施国家疾病药物制度的村卫生室给予补助，支持国家基本药物制度在村卫生室顺利实施；目标3：通过努力，力争使乡村医生总体具备中专及以上学历，并逐步具备执业助理医师及以上资格，基本建成一支素质较高、适应新形势的乡村医生队伍。保障乡村医生合理待遇，探索“留得住、有技能、讲奉献”的乡村医生队伍建设保障体系，建立基层首诊和科学的分级诊疗模式，为农村居民提供安全、有效、方便、价廉的基本医疗和均等化的基本公共卫生服务，不断提升农村居民基本医疗服务的公平性和可及性。</t>
  </si>
  <si>
    <t>村卫生室实施基本药物制度覆盖率</t>
  </si>
  <si>
    <t>村卫生室实施基本药物制度覆盖率达到100%</t>
  </si>
  <si>
    <t>乡村医生收入</t>
  </si>
  <si>
    <t>保持稳定</t>
  </si>
  <si>
    <t>乡村医生收入保持稳定</t>
  </si>
  <si>
    <t>社会效益</t>
  </si>
  <si>
    <t>覆盖乡村医生人数（人）</t>
  </si>
  <si>
    <t>15</t>
  </si>
  <si>
    <t>覆盖乡村医生人数15人</t>
  </si>
  <si>
    <t>可持续影响</t>
  </si>
  <si>
    <t>国家基本药物制度在基层持续实施</t>
  </si>
  <si>
    <t>中长期</t>
  </si>
  <si>
    <t>定性指标</t>
  </si>
  <si>
    <t>患者满意度</t>
  </si>
  <si>
    <t>患者满意度大于80%。</t>
  </si>
  <si>
    <t>乡村医生满意度</t>
  </si>
  <si>
    <t>乡村医生满意度大于80%</t>
  </si>
  <si>
    <t>1.控制疾病传播：
二类疫苗能够有效刺激机体产生抗体，阻断病毒扩散，减少病毒在人群中的传播风险，从而控制传染病的流行
2.维护公共卫生安全
通过接种疫苗建立免疫屏障，可降低群体发病概率，保障公共卫生安全，尤其对高危人群提供必要防护
3.遵守法规要求
接种疫苗符合国家卫生法规要求，是公民应尽的义务，有助于维护社会防疫秩序。</t>
  </si>
  <si>
    <t>接种人次</t>
  </si>
  <si>
    <t>411</t>
  </si>
  <si>
    <t>人次</t>
  </si>
  <si>
    <t>当年接种人次是否大于等于566人</t>
  </si>
  <si>
    <t>非免规疫苗接种服务费</t>
  </si>
  <si>
    <t>元</t>
  </si>
  <si>
    <t>具有资质的疫苗接种单位提供非免疫规划疫苗接种服务时，可向受种者或其监护人收取疫苗接种服务费，收费标准为15元/剂次，服务内容包括诊查、注射、留观、耗材（含一次性注射器及消毒材料）及接种信息服务等。</t>
  </si>
  <si>
    <t>免疫成功率</t>
  </si>
  <si>
    <t>95</t>
  </si>
  <si>
    <t>接种对象是否出现抗体阳转</t>
  </si>
  <si>
    <t>人群感染率</t>
  </si>
  <si>
    <t>&lt;=</t>
  </si>
  <si>
    <t>0.1</t>
  </si>
  <si>
    <t>接种疫苗后感染率</t>
  </si>
  <si>
    <t>疫苗接种服务满意度</t>
  </si>
  <si>
    <t>被种者对于疫苗接种服务满意人数占被种者总人数的占比</t>
  </si>
  <si>
    <t xml:space="preserve">进一步落实和完善好乡村医生养老及医疗保障政策，缩小我县乡村医生与州内其他两县之间存在保障差距，稳定乡村医生队伍。组织在岗乡村医生参加企业职工基本养老保险及医疗保险，进一步保障好乡村医生在退出后的养老及医疗保障待遇问题。						</t>
  </si>
  <si>
    <t>乡村医生参加养老保险及医疗保险参保率</t>
  </si>
  <si>
    <t xml:space="preserve">维财社〔2024〕110号维西县财政局关于调整维西县在岗乡村医生企业职工养老保险及医疗保险
</t>
  </si>
  <si>
    <t>符合条件乡村医生参加企业职工养老保险及医疗保险全覆盖</t>
  </si>
  <si>
    <t>维财社〔2024〕110号维西县财政局关于调整维西县在岗乡村医生企业职工养老保险及医疗保险</t>
  </si>
  <si>
    <t>村卫生室村医开展临床医疗服务、公共卫生服务及其他工作服务质量提升</t>
  </si>
  <si>
    <t>逐步提高</t>
  </si>
  <si>
    <t>居民健康水平</t>
  </si>
  <si>
    <t>维财社〔2024〕110号 维西县财政局关于调整维西县在岗乡村医生企业职工养老保险及医疗保险</t>
  </si>
  <si>
    <t>符合享受财政保障政策的乡村医生对政府满意度</t>
  </si>
  <si>
    <t xml:space="preserve">维财社〔2024〕110号维西县财政局关于调整维西县在岗乡村医生企业职工养老保险及医疗保险。
</t>
  </si>
  <si>
    <t>预算06表</t>
  </si>
  <si>
    <t>2026年政府性基金预算支出预算表</t>
  </si>
  <si>
    <t>政府性基金预算支出</t>
  </si>
  <si>
    <t>备注：无政府性基金预算支出预算。</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</si>
  <si>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</si>
  <si>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</si>
  <si>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</si>
  <si>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</si>
  <si>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</si>
  <si>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</si>
  <si>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</si>
  <si>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</si>
  <si>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</si>
  <si>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</si>
  <si>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</si>
  <si>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</si>
  <si>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备注：无政府采购预算。</t>
  </si>
  <si>
    <t>预算08表</t>
  </si>
  <si>
    <t>2026年部门政府购买服务预算表</t>
  </si>
  <si>
    <t>政府购买服务项目</t>
  </si>
  <si>
    <t>政府购买服务目录</t>
  </si>
  <si>
    <t>备注：无政府购买服务预算。</t>
  </si>
  <si>
    <t>2026年对下转移支付预算表</t>
  </si>
  <si>
    <t xml:space="preserve">单位名称：维西傈僳族自治县维登乡卫生院                                    单位:元      </t>
  </si>
  <si>
    <t>单位名称（项目）</t>
  </si>
  <si>
    <t>地区</t>
  </si>
  <si>
    <t>政府性基金</t>
  </si>
  <si>
    <t>维西</t>
  </si>
  <si>
    <t>备注：本单位无对下转移支付预算。</t>
  </si>
  <si>
    <t>预算09-2表</t>
  </si>
  <si>
    <t>2026年对下转移支付绩效目标表</t>
  </si>
  <si>
    <t>备注：无对下转移支付绩效目标。</t>
  </si>
  <si>
    <t>预算10表</t>
  </si>
  <si>
    <t>2026年新增资产配置表</t>
  </si>
  <si>
    <t>资产类别</t>
  </si>
  <si>
    <t>资产分类代码.名称</t>
  </si>
  <si>
    <t>资产名称</t>
  </si>
  <si>
    <t>计量单位</t>
  </si>
  <si>
    <t>财政部门批复数（元）</t>
  </si>
  <si>
    <t>单价</t>
  </si>
  <si>
    <t>金额</t>
  </si>
  <si>
    <t>4</t>
  </si>
  <si>
    <t>8</t>
  </si>
  <si>
    <t>注：涉及土地使用权、房屋、公务用车购置，按照现行相关管理制度规定报批，以职能部门审批意见为准。</t>
  </si>
  <si>
    <t>备注：无新增资产配置。</t>
  </si>
  <si>
    <t>预算11表</t>
  </si>
  <si>
    <t>2026年上级转移支付补助项目支出预算表</t>
  </si>
  <si>
    <t>上级补助</t>
  </si>
  <si>
    <t>备注：无上级转移支付补助项目支出预算。</t>
  </si>
  <si>
    <t>预算12表</t>
  </si>
  <si>
    <t>2026年部门项目支出中期规划预算表</t>
  </si>
  <si>
    <t>项目级次</t>
  </si>
  <si>
    <t>2026年</t>
  </si>
  <si>
    <t>2027年</t>
  </si>
  <si>
    <t>2028年</t>
  </si>
  <si>
    <t>311 专项业务类</t>
  </si>
  <si>
    <t>本级</t>
  </si>
  <si>
    <t>312 民生类</t>
  </si>
  <si>
    <t/>
  </si>
  <si>
    <t>补充说明：2027年、2028年财政没有安排对应的项目支出。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</si>
</sst>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6">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10"/>
      <color theme="1"/>
      <name val="宋体"/>
      <charset val="134"/>
    </font>
    <font>
      <sz val="9"/>
      <color theme="1"/>
      <name val="宋体"/>
      <charset val="134"/>
    </font>
    <font>
      <b/>
      <sz val="23"/>
      <color rgb="FF000000"/>
      <name val="宋体"/>
      <charset val="134"/>
    </font>
    <font>
      <b/>
      <sz val="11"/>
      <color theme="1"/>
      <name val="宋体"/>
      <charset val="134"/>
      <scheme val="minor"/>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10.5"/>
      <name val="宋体"/>
      <charset val="134"/>
    </font>
    <font>
      <b/>
      <sz val="9"/>
      <name val="宋体"/>
      <charset val="134"/>
    </font>
    <font>
      <sz val="10.5"/>
      <name val="宋体"/>
      <charset val="134"/>
      <scheme val="major"/>
    </font>
    <font>
      <b/>
      <sz val="22"/>
      <color rgb="FF000000"/>
      <name val="宋体"/>
      <charset val="134"/>
    </font>
    <font>
      <sz val="10.5"/>
      <color rgb="FF000000"/>
      <name val="宋体"/>
      <charset val="134"/>
    </font>
    <font>
      <b/>
      <sz val="9"/>
      <color rgb="FF000000"/>
      <name val="宋体"/>
      <charset val="134"/>
    </font>
    <font>
      <b/>
      <sz val="9"/>
      <color theme="1"/>
      <name val="宋体"/>
      <charset val="134"/>
    </font>
    <font>
      <b/>
      <sz val="10"/>
      <color rgb="FF000000"/>
      <name val="宋体"/>
      <charset val="134"/>
    </font>
    <font>
      <b/>
      <sz val="18"/>
      <color rgb="FF000000"/>
      <name val="SimSun"/>
      <charset val="134"/>
    </font>
    <font>
      <sz val="12"/>
      <color rgb="FF000000"/>
      <name val="宋体"/>
      <charset val="134"/>
    </font>
    <font>
      <b/>
      <sz val="20"/>
      <color rgb="FF000000"/>
      <name val="宋体"/>
      <charset val="134"/>
    </font>
    <font>
      <sz val="10"/>
      <color theme="1"/>
      <name val="Microsoft YaHei UI"/>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1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4" fillId="0" borderId="0" applyNumberFormat="0" applyFill="0" applyBorder="0" applyAlignment="0" applyProtection="0">
      <alignment vertical="center"/>
    </xf>
    <xf numFmtId="0" fontId="35" fillId="3" borderId="18" applyNumberFormat="0" applyAlignment="0" applyProtection="0">
      <alignment vertical="center"/>
    </xf>
    <xf numFmtId="0" fontId="36" fillId="4" borderId="19" applyNumberFormat="0" applyAlignment="0" applyProtection="0">
      <alignment vertical="center"/>
    </xf>
    <xf numFmtId="0" fontId="37" fillId="4" borderId="18" applyNumberFormat="0" applyAlignment="0" applyProtection="0">
      <alignment vertical="center"/>
    </xf>
    <xf numFmtId="0" fontId="38" fillId="5" borderId="20" applyNumberFormat="0" applyAlignment="0" applyProtection="0">
      <alignment vertical="center"/>
    </xf>
    <xf numFmtId="0" fontId="39" fillId="0" borderId="21" applyNumberFormat="0" applyFill="0" applyAlignment="0" applyProtection="0">
      <alignment vertical="center"/>
    </xf>
    <xf numFmtId="0" fontId="40" fillId="0" borderId="22"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176" fontId="10" fillId="0" borderId="7">
      <alignment horizontal="right" vertical="center"/>
    </xf>
    <xf numFmtId="177" fontId="10" fillId="0" borderId="7">
      <alignment horizontal="right" vertical="center"/>
    </xf>
    <xf numFmtId="10" fontId="10" fillId="0" borderId="7">
      <alignment horizontal="right" vertical="center"/>
    </xf>
    <xf numFmtId="178" fontId="10" fillId="0" borderId="7">
      <alignment horizontal="right" vertical="center"/>
    </xf>
    <xf numFmtId="49" fontId="10" fillId="0" borderId="7">
      <alignment horizontal="left" vertical="center" wrapText="1"/>
    </xf>
    <xf numFmtId="178" fontId="10" fillId="0" borderId="7">
      <alignment horizontal="right" vertical="center"/>
    </xf>
    <xf numFmtId="179" fontId="10" fillId="0" borderId="7">
      <alignment horizontal="right" vertical="center"/>
    </xf>
    <xf numFmtId="180" fontId="10" fillId="0" borderId="7">
      <alignment horizontal="right" vertical="center"/>
    </xf>
  </cellStyleXfs>
  <cellXfs count="277">
    <xf numFmtId="0" fontId="0" fillId="0" borderId="0" xfId="0" applyFont="1" applyBorder="1"/>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Fill="1" applyAlignment="1" applyProtection="1">
      <alignment horizontal="left" vertical="center"/>
      <protection locked="0"/>
    </xf>
    <xf numFmtId="0" fontId="4" fillId="0" borderId="0" xfId="0" applyFont="1" applyFill="1" applyAlignment="1" applyProtection="1">
      <alignment horizontal="left" vertical="center"/>
    </xf>
    <xf numFmtId="0" fontId="4" fillId="0" borderId="0" xfId="0" applyFont="1" applyFill="1" applyAlignment="1" applyProtection="1"/>
    <xf numFmtId="0" fontId="1" fillId="0" borderId="0" xfId="0" applyFont="1" applyFill="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xf>
    <xf numFmtId="0" fontId="5" fillId="0" borderId="7" xfId="0" applyFont="1" applyFill="1" applyBorder="1" applyAlignment="1" applyProtection="1">
      <alignment horizontal="center" vertical="center"/>
      <protection locked="0"/>
    </xf>
    <xf numFmtId="0" fontId="6" fillId="0" borderId="7"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protection locked="0"/>
    </xf>
    <xf numFmtId="4" fontId="3" fillId="0" borderId="7" xfId="0" applyNumberFormat="1" applyFont="1" applyFill="1" applyBorder="1" applyAlignment="1" applyProtection="1">
      <alignment horizontal="right" vertical="center" wrapText="1"/>
      <protection locked="0"/>
    </xf>
    <xf numFmtId="49" fontId="6" fillId="0" borderId="7" xfId="53" applyFont="1">
      <alignment horizontal="left" vertical="center" wrapText="1"/>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7"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6"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8" fillId="0" borderId="0" xfId="0" applyFont="1" applyBorder="1"/>
    <xf numFmtId="0" fontId="9" fillId="0" borderId="0" xfId="0" applyFont="1" applyBorder="1"/>
    <xf numFmtId="49" fontId="10" fillId="0" borderId="0" xfId="53" applyNumberFormat="1" applyFont="1" applyBorder="1">
      <alignment horizontal="left" vertical="center" wrapText="1"/>
    </xf>
    <xf numFmtId="49" fontId="10"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2" fillId="0" borderId="7" xfId="53" applyNumberFormat="1" applyFont="1" applyBorder="1" applyAlignment="1">
      <alignment horizontal="left" vertical="center" wrapText="1" indent="1"/>
    </xf>
    <xf numFmtId="49" fontId="12" fillId="0" borderId="7" xfId="53" applyNumberFormat="1" applyFont="1" applyBorder="1">
      <alignment horizontal="left" vertical="center" wrapText="1"/>
    </xf>
    <xf numFmtId="180" fontId="10" fillId="0" borderId="7" xfId="56" applyNumberFormat="1" applyFont="1" applyBorder="1">
      <alignment horizontal="right" vertical="center"/>
    </xf>
    <xf numFmtId="178" fontId="10" fillId="0" borderId="7" xfId="54" applyNumberFormat="1" applyFont="1" applyBorder="1">
      <alignment horizontal="right" vertical="center"/>
    </xf>
    <xf numFmtId="49" fontId="14" fillId="0" borderId="7" xfId="53" applyNumberFormat="1" applyFont="1" applyBorder="1" applyAlignment="1">
      <alignment horizontal="center" vertical="center" wrapText="1"/>
    </xf>
    <xf numFmtId="180" fontId="15" fillId="0" borderId="7" xfId="56" applyNumberFormat="1" applyFont="1" applyBorder="1">
      <alignment horizontal="right" vertical="center"/>
    </xf>
    <xf numFmtId="178" fontId="15" fillId="0" borderId="7" xfId="54" applyNumberFormat="1" applyFont="1" applyBorder="1">
      <alignment horizontal="right" vertical="center"/>
    </xf>
    <xf numFmtId="0" fontId="16" fillId="0" borderId="0" xfId="0" applyFont="1" applyAlignment="1">
      <alignment horizontal="left" vertical="center"/>
    </xf>
    <xf numFmtId="0" fontId="16" fillId="0" borderId="0" xfId="0" applyFont="1" applyBorder="1" applyAlignment="1">
      <alignment horizontal="left" vertical="center"/>
    </xf>
    <xf numFmtId="0" fontId="3" fillId="0" borderId="0" xfId="0" applyFont="1" applyBorder="1" applyAlignment="1" applyProtection="1">
      <alignment horizontal="right" vertical="center"/>
      <protection locked="0"/>
    </xf>
    <xf numFmtId="0" fontId="17"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8" fillId="0" borderId="7" xfId="0" applyFont="1" applyBorder="1" applyAlignment="1">
      <alignment vertical="center" wrapText="1"/>
    </xf>
    <xf numFmtId="0" fontId="18" fillId="0" borderId="7" xfId="0" applyFont="1" applyBorder="1" applyAlignment="1" applyProtection="1">
      <alignment vertical="center" wrapText="1"/>
      <protection locked="0"/>
    </xf>
    <xf numFmtId="0" fontId="0" fillId="0" borderId="0" xfId="0" applyFont="1" applyBorder="1" applyAlignment="1">
      <alignment wrapText="1"/>
    </xf>
    <xf numFmtId="0" fontId="1" fillId="0" borderId="0" xfId="0" applyFont="1" applyBorder="1" applyAlignment="1">
      <alignment horizontal="right" vertical="center" wrapText="1"/>
    </xf>
    <xf numFmtId="0" fontId="17" fillId="0" borderId="0" xfId="0" applyFont="1" applyBorder="1" applyAlignment="1">
      <alignment horizontal="center" vertical="center" wrapText="1"/>
    </xf>
    <xf numFmtId="0" fontId="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178" fontId="6" fillId="0" borderId="7" xfId="54"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7"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0"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indent="2"/>
    </xf>
    <xf numFmtId="0" fontId="3" fillId="0" borderId="13" xfId="0" applyFont="1" applyBorder="1" applyAlignment="1">
      <alignment horizontal="left" vertical="center" wrapText="1"/>
    </xf>
    <xf numFmtId="4" fontId="3" fillId="0" borderId="13"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19" fillId="0" borderId="14" xfId="0" applyFont="1" applyBorder="1" applyAlignment="1">
      <alignment horizontal="center"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4" fontId="19" fillId="0" borderId="13" xfId="0" applyNumberFormat="1" applyFont="1" applyBorder="1" applyAlignment="1" applyProtection="1">
      <alignment horizontal="right" vertical="center"/>
      <protection locked="0"/>
    </xf>
    <xf numFmtId="4" fontId="19" fillId="0" borderId="7" xfId="0" applyNumberFormat="1" applyFont="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3" fillId="0" borderId="13" xfId="0" applyFont="1" applyBorder="1" applyAlignment="1">
      <alignment horizontal="center" vertical="center" wrapText="1"/>
    </xf>
    <xf numFmtId="180" fontId="6" fillId="0" borderId="7" xfId="56" applyNumberFormat="1" applyFont="1" applyBorder="1" applyAlignment="1">
      <alignment horizontal="center" vertical="center"/>
    </xf>
    <xf numFmtId="178" fontId="6" fillId="0" borderId="7" xfId="54" applyNumberFormat="1" applyFont="1" applyBorder="1">
      <alignment horizontal="right" vertical="center"/>
    </xf>
    <xf numFmtId="0" fontId="19" fillId="0" borderId="13" xfId="0" applyFont="1" applyBorder="1" applyAlignment="1">
      <alignment horizontal="right" vertical="center"/>
    </xf>
    <xf numFmtId="178" fontId="20" fillId="0" borderId="7" xfId="54" applyNumberFormat="1" applyFont="1" applyBorder="1">
      <alignment horizontal="right" vertical="center"/>
    </xf>
    <xf numFmtId="0" fontId="1"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4" fillId="0" borderId="7" xfId="0" applyFont="1" applyBorder="1" applyAlignment="1">
      <alignment horizontal="center" vertical="center"/>
    </xf>
    <xf numFmtId="0" fontId="21" fillId="0" borderId="7" xfId="0" applyFont="1" applyBorder="1" applyAlignment="1" applyProtection="1">
      <alignment horizontal="center" vertical="center" wrapText="1"/>
      <protection locked="0"/>
    </xf>
    <xf numFmtId="0" fontId="21" fillId="0" borderId="7" xfId="0" applyFont="1" applyBorder="1" applyAlignment="1">
      <alignment horizontal="center" vertical="center" wrapText="1"/>
    </xf>
    <xf numFmtId="0" fontId="0" fillId="0" borderId="0" xfId="0" applyFont="1" applyBorder="1" applyAlignment="1">
      <alignment wrapText="1"/>
    </xf>
    <xf numFmtId="0" fontId="6" fillId="0" borderId="0" xfId="0" applyFont="1" applyFill="1" applyAlignment="1" applyProtection="1">
      <alignment horizontal="left" vertical="center"/>
      <protection locked="0"/>
    </xf>
    <xf numFmtId="0" fontId="5" fillId="0" borderId="0" xfId="0" applyFont="1" applyFill="1" applyAlignment="1" applyProtection="1">
      <alignment vertical="center"/>
    </xf>
    <xf numFmtId="0" fontId="0" fillId="0" borderId="0" xfId="0" applyFill="1" applyBorder="1" applyAlignment="1" applyProtection="1">
      <alignment vertical="center"/>
    </xf>
    <xf numFmtId="0" fontId="0" fillId="0" borderId="0" xfId="0" applyFill="1" applyBorder="1" applyAlignment="1" applyProtection="1">
      <alignment vertical="center" wrapText="1"/>
    </xf>
    <xf numFmtId="0" fontId="4" fillId="0" borderId="7"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protection locked="0"/>
    </xf>
    <xf numFmtId="3" fontId="4" fillId="0" borderId="7" xfId="0" applyNumberFormat="1" applyFont="1" applyFill="1" applyBorder="1" applyAlignment="1" applyProtection="1">
      <alignment horizontal="center" vertical="center"/>
    </xf>
    <xf numFmtId="3" fontId="4" fillId="0" borderId="7" xfId="0" applyNumberFormat="1" applyFont="1" applyFill="1" applyBorder="1" applyAlignment="1" applyProtection="1">
      <alignment horizontal="center" vertical="center" wrapText="1"/>
    </xf>
    <xf numFmtId="0" fontId="3" fillId="0" borderId="7"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xf>
    <xf numFmtId="0" fontId="5" fillId="0" borderId="7" xfId="0" applyFont="1" applyFill="1" applyBorder="1" applyAlignment="1" applyProtection="1">
      <alignment vertical="center"/>
    </xf>
    <xf numFmtId="0" fontId="6" fillId="0" borderId="7" xfId="0" applyFont="1" applyFill="1" applyBorder="1" applyAlignment="1" applyProtection="1">
      <alignment vertical="top"/>
      <protection locked="0"/>
    </xf>
    <xf numFmtId="0" fontId="5" fillId="0" borderId="7" xfId="0" applyFont="1" applyFill="1" applyBorder="1" applyAlignment="1" applyProtection="1">
      <alignment vertical="center" wrapText="1"/>
    </xf>
    <xf numFmtId="49" fontId="6" fillId="0" borderId="7" xfId="53" applyFont="1" applyAlignment="1">
      <alignment horizontal="left" vertical="center" wrapText="1"/>
    </xf>
    <xf numFmtId="0" fontId="1" fillId="0" borderId="0" xfId="0" applyFont="1" applyBorder="1" applyAlignment="1">
      <alignment vertical="top"/>
    </xf>
    <xf numFmtId="0" fontId="5" fillId="0" borderId="0" xfId="0" applyFont="1" applyFill="1" applyAlignment="1" applyProtection="1">
      <alignment vertical="top"/>
    </xf>
    <xf numFmtId="0" fontId="3" fillId="0" borderId="0" xfId="0" applyFont="1" applyFill="1" applyAlignment="1" applyProtection="1">
      <alignment horizontal="right"/>
    </xf>
    <xf numFmtId="0" fontId="4" fillId="0" borderId="1"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4"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xf>
    <xf numFmtId="3" fontId="5" fillId="0" borderId="7" xfId="0" applyNumberFormat="1" applyFont="1" applyFill="1" applyBorder="1" applyAlignment="1" applyProtection="1">
      <alignment horizontal="center" vertical="center"/>
    </xf>
    <xf numFmtId="0" fontId="6" fillId="0" borderId="7"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left" vertical="top" wrapText="1"/>
      <protection locked="0"/>
    </xf>
    <xf numFmtId="178" fontId="6" fillId="0" borderId="7" xfId="54" applyFont="1">
      <alignment horizontal="right" vertical="center"/>
    </xf>
    <xf numFmtId="4" fontId="3" fillId="0" borderId="7" xfId="0" applyNumberFormat="1" applyFont="1" applyFill="1" applyBorder="1" applyAlignment="1" applyProtection="1">
      <alignment horizontal="right" vertical="center"/>
      <protection locked="0"/>
    </xf>
    <xf numFmtId="0" fontId="5"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xf>
    <xf numFmtId="0" fontId="6" fillId="0" borderId="4" xfId="0" applyFont="1" applyFill="1" applyBorder="1" applyAlignment="1" applyProtection="1">
      <alignment horizontal="left" vertical="center"/>
    </xf>
    <xf numFmtId="4" fontId="3" fillId="0" borderId="7" xfId="0" applyNumberFormat="1" applyFont="1" applyFill="1" applyBorder="1" applyAlignment="1" applyProtection="1">
      <alignment horizontal="right" vertical="center" wrapText="1"/>
    </xf>
    <xf numFmtId="4" fontId="3" fillId="0" borderId="7" xfId="0" applyNumberFormat="1" applyFont="1" applyFill="1" applyBorder="1" applyAlignment="1" applyProtection="1">
      <alignment horizontal="right" vertical="center"/>
    </xf>
    <xf numFmtId="0" fontId="0" fillId="0" borderId="0" xfId="0" applyFont="1" applyBorder="1" applyAlignment="1">
      <alignment vertical="center"/>
    </xf>
    <xf numFmtId="0" fontId="4" fillId="0" borderId="0" xfId="0" applyFont="1" applyFill="1" applyAlignment="1" applyProtection="1">
      <alignment horizontal="left" vertical="center"/>
      <protection locked="0"/>
    </xf>
    <xf numFmtId="0" fontId="4" fillId="0" borderId="0" xfId="0" applyFont="1" applyFill="1" applyAlignment="1" applyProtection="1">
      <protection locked="0"/>
    </xf>
    <xf numFmtId="0" fontId="5" fillId="0" borderId="0" xfId="0" applyFont="1" applyFill="1" applyAlignment="1" applyProtection="1">
      <alignment vertical="top"/>
      <protection locked="0"/>
    </xf>
    <xf numFmtId="0" fontId="3" fillId="0" borderId="0" xfId="0" applyFont="1" applyFill="1" applyAlignment="1" applyProtection="1">
      <alignment horizontal="right"/>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wrapText="1"/>
      <protection locked="0"/>
    </xf>
    <xf numFmtId="3" fontId="5" fillId="0" borderId="7" xfId="0" applyNumberFormat="1" applyFont="1" applyFill="1" applyBorder="1" applyAlignment="1" applyProtection="1">
      <alignment horizontal="center" vertical="center"/>
      <protection locked="0"/>
    </xf>
    <xf numFmtId="0" fontId="6" fillId="0" borderId="7" xfId="0" applyFont="1" applyFill="1" applyBorder="1" applyAlignment="1" applyProtection="1">
      <alignment horizontal="left" vertical="center"/>
    </xf>
    <xf numFmtId="0" fontId="3" fillId="0" borderId="7" xfId="0" applyFont="1" applyFill="1" applyBorder="1" applyAlignment="1" applyProtection="1">
      <alignment horizontal="right" vertical="center"/>
      <protection locked="0"/>
    </xf>
    <xf numFmtId="0" fontId="6" fillId="0" borderId="2"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1" fillId="0" borderId="0" xfId="0" applyFont="1" applyBorder="1" applyAlignment="1">
      <alignment horizontal="center" wrapText="1"/>
    </xf>
    <xf numFmtId="0" fontId="22" fillId="0" borderId="0"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5" fillId="0" borderId="0" xfId="0" applyNumberFormat="1" applyFont="1" applyFill="1" applyAlignment="1" applyProtection="1"/>
    <xf numFmtId="0" fontId="5" fillId="0" borderId="0" xfId="0" applyFont="1" applyFill="1" applyAlignment="1" applyProtection="1"/>
    <xf numFmtId="0" fontId="1" fillId="0" borderId="0" xfId="0" applyFont="1" applyFill="1" applyAlignment="1" applyProtection="1">
      <alignment horizontal="right"/>
    </xf>
    <xf numFmtId="49" fontId="4" fillId="0" borderId="2"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49" fontId="4" fillId="0" borderId="7" xfId="0" applyNumberFormat="1" applyFont="1" applyFill="1" applyBorder="1" applyAlignment="1" applyProtection="1">
      <alignment horizontal="center" vertical="center"/>
      <protection locked="0"/>
    </xf>
    <xf numFmtId="4" fontId="6" fillId="0" borderId="7" xfId="0" applyNumberFormat="1" applyFont="1" applyFill="1" applyBorder="1" applyAlignment="1" applyProtection="1">
      <alignment horizontal="right" vertical="center" wrapText="1"/>
    </xf>
    <xf numFmtId="0" fontId="3" fillId="0" borderId="7" xfId="0" applyFont="1" applyFill="1" applyBorder="1" applyAlignment="1" applyProtection="1">
      <alignment horizontal="left" vertical="center" wrapText="1" indent="1"/>
    </xf>
    <xf numFmtId="0" fontId="3" fillId="0" borderId="7" xfId="0" applyFont="1" applyFill="1" applyBorder="1" applyAlignment="1" applyProtection="1">
      <alignment horizontal="left" vertical="center" wrapText="1" indent="2"/>
    </xf>
    <xf numFmtId="0" fontId="5" fillId="0" borderId="2"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4" fontId="6" fillId="0" borderId="7" xfId="0" applyNumberFormat="1" applyFont="1" applyFill="1" applyBorder="1" applyAlignment="1" applyProtection="1">
      <alignment horizontal="right" vertical="center" wrapText="1"/>
      <protection locked="0"/>
    </xf>
    <xf numFmtId="0" fontId="24" fillId="0" borderId="0" xfId="0" applyFont="1" applyBorder="1" applyAlignment="1">
      <alignment horizontal="center" vertical="center"/>
    </xf>
    <xf numFmtId="0" fontId="21" fillId="0" borderId="0" xfId="0" applyFont="1" applyFill="1" applyAlignment="1" applyProtection="1">
      <alignment horizontal="center" vertical="center"/>
    </xf>
    <xf numFmtId="0" fontId="19" fillId="0" borderId="7" xfId="0" applyFont="1" applyFill="1" applyBorder="1" applyAlignment="1" applyProtection="1">
      <alignment vertical="center"/>
    </xf>
    <xf numFmtId="4" fontId="3" fillId="0" borderId="7" xfId="0" applyNumberFormat="1" applyFont="1" applyFill="1" applyBorder="1" applyAlignment="1" applyProtection="1">
      <alignment vertical="center"/>
    </xf>
    <xf numFmtId="0" fontId="19" fillId="0" borderId="7" xfId="0" applyFont="1" applyFill="1" applyBorder="1" applyAlignment="1" applyProtection="1">
      <alignment horizontal="left" vertical="center"/>
      <protection locked="0"/>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protection locked="0"/>
    </xf>
    <xf numFmtId="4" fontId="3" fillId="0" borderId="7" xfId="0" applyNumberFormat="1" applyFont="1" applyFill="1" applyBorder="1" applyAlignment="1" applyProtection="1">
      <alignment vertical="center"/>
      <protection locked="0"/>
    </xf>
    <xf numFmtId="0" fontId="19" fillId="0" borderId="7" xfId="0" applyFont="1" applyFill="1" applyBorder="1" applyAlignment="1" applyProtection="1">
      <alignment vertical="center"/>
      <protection locked="0"/>
    </xf>
    <xf numFmtId="0" fontId="3" fillId="0" borderId="7" xfId="0" applyFont="1" applyFill="1" applyBorder="1" applyAlignment="1" applyProtection="1">
      <alignment vertical="center"/>
    </xf>
    <xf numFmtId="0" fontId="3" fillId="0" borderId="7" xfId="0" applyFont="1" applyFill="1" applyBorder="1" applyAlignment="1" applyProtection="1">
      <alignment horizontal="left" vertical="center"/>
    </xf>
    <xf numFmtId="0" fontId="19" fillId="0" borderId="7" xfId="0" applyFont="1" applyFill="1" applyBorder="1" applyAlignment="1" applyProtection="1">
      <alignment horizontal="center" vertical="center"/>
    </xf>
    <xf numFmtId="0" fontId="19" fillId="0" borderId="7" xfId="0" applyFont="1" applyFill="1" applyBorder="1" applyAlignment="1" applyProtection="1">
      <alignment horizontal="center" vertical="center"/>
      <protection locked="0"/>
    </xf>
    <xf numFmtId="4" fontId="19" fillId="0" borderId="7" xfId="0" applyNumberFormat="1" applyFont="1" applyFill="1" applyBorder="1" applyAlignment="1" applyProtection="1">
      <alignment vertical="center"/>
    </xf>
    <xf numFmtId="0" fontId="3" fillId="0" borderId="0" xfId="0" applyFont="1" applyFill="1" applyAlignment="1" applyProtection="1">
      <alignment horizontal="left" vertical="center" wrapText="1"/>
      <protection locked="0"/>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1" fillId="0" borderId="0" xfId="0" applyFont="1" applyFill="1" applyAlignment="1" applyProtection="1"/>
    <xf numFmtId="0" fontId="25" fillId="0" borderId="0" xfId="0" applyFont="1" applyFill="1" applyAlignment="1" applyProtection="1"/>
    <xf numFmtId="0" fontId="5" fillId="0" borderId="4" xfId="0" applyFont="1" applyFill="1" applyBorder="1" applyAlignment="1" applyProtection="1">
      <alignment horizontal="center" vertical="center" wrapText="1"/>
    </xf>
    <xf numFmtId="178" fontId="6" fillId="0" borderId="0" xfId="0" applyNumberFormat="1" applyFont="1" applyBorder="1" applyAlignment="1">
      <alignment horizontal="right" vertical="center"/>
    </xf>
    <xf numFmtId="0" fontId="1" fillId="0" borderId="0" xfId="0" applyFont="1" applyBorder="1" applyProtection="1">
      <protection locked="0"/>
    </xf>
    <xf numFmtId="0" fontId="17"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0" borderId="6" xfId="0" applyFont="1" applyFill="1" applyBorder="1" applyAlignment="1" applyProtection="1">
      <alignment vertical="center" wrapText="1"/>
    </xf>
    <xf numFmtId="0" fontId="3" fillId="0" borderId="13" xfId="0" applyFont="1" applyFill="1" applyBorder="1" applyAlignment="1" applyProtection="1">
      <alignment vertical="center" wrapText="1"/>
    </xf>
    <xf numFmtId="4" fontId="3" fillId="0" borderId="13" xfId="0" applyNumberFormat="1" applyFont="1" applyFill="1" applyBorder="1" applyAlignment="1" applyProtection="1">
      <alignment vertical="center"/>
    </xf>
    <xf numFmtId="4" fontId="3" fillId="0" borderId="13" xfId="0" applyNumberFormat="1" applyFont="1" applyFill="1" applyBorder="1" applyAlignment="1" applyProtection="1">
      <alignment vertical="center"/>
      <protection locked="0"/>
    </xf>
    <xf numFmtId="0" fontId="3" fillId="0" borderId="6" xfId="0" applyFont="1" applyFill="1" applyBorder="1" applyAlignment="1" applyProtection="1">
      <alignment horizontal="center" vertical="center"/>
    </xf>
    <xf numFmtId="0" fontId="3" fillId="0" borderId="13" xfId="0" applyFont="1" applyFill="1" applyBorder="1" applyAlignment="1" applyProtection="1">
      <alignment vertical="center"/>
    </xf>
    <xf numFmtId="0" fontId="19" fillId="0" borderId="7" xfId="0" applyFont="1" applyBorder="1" applyAlignment="1" applyProtection="1">
      <alignment horizontal="center" vertical="center"/>
      <protection locked="0"/>
    </xf>
    <xf numFmtId="0" fontId="7" fillId="0" borderId="0" xfId="0" applyFont="1" applyBorder="1" applyAlignment="1">
      <alignment horizontal="center" vertical="top"/>
    </xf>
    <xf numFmtId="0" fontId="3" fillId="0" borderId="0" xfId="0" applyFont="1" applyFill="1" applyAlignment="1" applyProtection="1">
      <alignment horizontal="left" vertical="center"/>
    </xf>
    <xf numFmtId="0" fontId="26" fillId="0" borderId="0" xfId="0" applyFont="1" applyFill="1" applyAlignment="1" applyProtection="1">
      <alignment horizontal="center" vertical="center"/>
    </xf>
    <xf numFmtId="0" fontId="3" fillId="0" borderId="0" xfId="0" applyFont="1" applyFill="1" applyAlignment="1" applyProtection="1">
      <alignment horizontal="right" vertical="center"/>
    </xf>
    <xf numFmtId="0" fontId="3" fillId="0" borderId="6" xfId="0" applyFont="1" applyFill="1" applyBorder="1" applyAlignment="1" applyProtection="1">
      <alignment horizontal="left" vertical="center"/>
    </xf>
    <xf numFmtId="4" fontId="3" fillId="0" borderId="14" xfId="0" applyNumberFormat="1" applyFont="1" applyFill="1" applyBorder="1" applyAlignment="1" applyProtection="1">
      <alignment horizontal="right" vertical="center"/>
      <protection locked="0"/>
    </xf>
    <xf numFmtId="0" fontId="3" fillId="0" borderId="6" xfId="0" applyFont="1" applyFill="1" applyBorder="1" applyAlignment="1" applyProtection="1">
      <alignment horizontal="left" vertical="center"/>
      <protection locked="0"/>
    </xf>
    <xf numFmtId="0" fontId="3" fillId="0" borderId="14" xfId="0" applyFont="1" applyFill="1" applyBorder="1" applyAlignment="1" applyProtection="1">
      <alignment horizontal="right" vertical="center"/>
      <protection locked="0"/>
    </xf>
    <xf numFmtId="0" fontId="5" fillId="0" borderId="7" xfId="0" applyFont="1" applyFill="1" applyBorder="1" applyAlignment="1" applyProtection="1"/>
    <xf numFmtId="0" fontId="19" fillId="0" borderId="6" xfId="0" applyFont="1" applyFill="1" applyBorder="1" applyAlignment="1" applyProtection="1">
      <alignment horizontal="center" vertical="center"/>
    </xf>
    <xf numFmtId="0" fontId="19" fillId="0" borderId="14" xfId="0" applyFont="1" applyFill="1" applyBorder="1" applyAlignment="1" applyProtection="1">
      <alignment horizontal="right" vertical="center"/>
    </xf>
    <xf numFmtId="4" fontId="19" fillId="0" borderId="14" xfId="0" applyNumberFormat="1" applyFont="1" applyFill="1" applyBorder="1" applyAlignment="1" applyProtection="1">
      <alignment horizontal="right" vertical="center"/>
    </xf>
    <xf numFmtId="4" fontId="19" fillId="0" borderId="7" xfId="0" applyNumberFormat="1" applyFont="1" applyFill="1" applyBorder="1" applyAlignment="1" applyProtection="1">
      <alignment horizontal="right" vertical="center"/>
    </xf>
    <xf numFmtId="0" fontId="3" fillId="0" borderId="7" xfId="0" applyFont="1" applyFill="1" applyBorder="1" applyAlignment="1" applyProtection="1">
      <alignment horizontal="right" vertical="center"/>
    </xf>
    <xf numFmtId="0" fontId="3" fillId="0" borderId="14" xfId="0" applyFont="1" applyFill="1" applyBorder="1" applyAlignment="1" applyProtection="1">
      <alignment horizontal="right" vertical="center"/>
    </xf>
    <xf numFmtId="0" fontId="19" fillId="0" borderId="6" xfId="0" applyFont="1" applyFill="1" applyBorder="1" applyAlignment="1" applyProtection="1">
      <alignment horizontal="center" vertical="center"/>
      <protection locked="0"/>
    </xf>
    <xf numFmtId="4" fontId="19" fillId="0" borderId="14" xfId="0" applyNumberFormat="1" applyFont="1" applyFill="1" applyBorder="1" applyAlignment="1" applyProtection="1">
      <alignment horizontal="right" vertical="center"/>
      <protection locked="0"/>
    </xf>
    <xf numFmtId="4" fontId="19" fillId="0" borderId="7" xfId="0" applyNumberFormat="1" applyFont="1" applyFill="1" applyBorder="1" applyAlignment="1" applyProtection="1">
      <alignment horizontal="right" vertical="center"/>
      <protection locked="0"/>
    </xf>
    <xf numFmtId="0" fontId="3" fillId="0" borderId="0" xfId="0" applyFont="1" applyBorder="1" applyAlignment="1" applyProtection="1" quotePrefix="1">
      <alignment horizontal="left" vertical="center"/>
      <protection locked="0"/>
    </xf>
    <xf numFmtId="0" fontId="3" fillId="0" borderId="0" xfId="0" applyFont="1" applyBorder="1" applyAlignment="1" quotePrefix="1">
      <alignment horizontal="left" vertical="center"/>
    </xf>
    <xf numFmtId="0" fontId="3" fillId="0" borderId="0" xfId="0" applyFont="1" applyBorder="1" applyAlignment="1" quotePrefix="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8"/>
  <sheetViews>
    <sheetView showZeros="0" workbookViewId="0">
      <selection activeCell="A3" sqref="A3:B3"/>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119" t="s">
        <v>0</v>
      </c>
    </row>
    <row r="2" ht="36" customHeight="1" spans="1:4">
      <c r="A2" s="68" t="s">
        <v>1</v>
      </c>
      <c r="B2" s="259"/>
      <c r="C2" s="259"/>
      <c r="D2" s="259"/>
    </row>
    <row r="3" ht="21" customHeight="1" spans="1:4">
      <c r="A3" s="260" t="str">
        <f>"单位名称："&amp;"维西傈僳族自治县维登乡卫生院"</f>
        <v>单位名称：维西傈僳族自治县维登乡卫生院</v>
      </c>
      <c r="B3" s="261"/>
      <c r="C3" s="261"/>
      <c r="D3" s="262" t="s">
        <v>2</v>
      </c>
    </row>
    <row r="4" ht="19.5" customHeight="1" spans="1:4">
      <c r="A4" s="10" t="s">
        <v>3</v>
      </c>
      <c r="B4" s="12"/>
      <c r="C4" s="10" t="s">
        <v>4</v>
      </c>
      <c r="D4" s="12"/>
    </row>
    <row r="5" ht="19.5" customHeight="1" spans="1:4">
      <c r="A5" s="153" t="s">
        <v>5</v>
      </c>
      <c r="B5" s="153" t="s">
        <v>6</v>
      </c>
      <c r="C5" s="153" t="s">
        <v>7</v>
      </c>
      <c r="D5" s="153" t="s">
        <v>6</v>
      </c>
    </row>
    <row r="6" ht="19.5" customHeight="1" spans="1:4">
      <c r="A6" s="160"/>
      <c r="B6" s="160"/>
      <c r="C6" s="160"/>
      <c r="D6" s="160"/>
    </row>
    <row r="7" ht="25.4" customHeight="1" spans="1:4">
      <c r="A7" s="221" t="s">
        <v>8</v>
      </c>
      <c r="B7" s="170">
        <v>5998991.65</v>
      </c>
      <c r="C7" s="221" t="s">
        <v>9</v>
      </c>
      <c r="D7" s="170"/>
    </row>
    <row r="8" ht="25.4" customHeight="1" spans="1:4">
      <c r="A8" s="221" t="s">
        <v>10</v>
      </c>
      <c r="B8" s="170"/>
      <c r="C8" s="221" t="s">
        <v>11</v>
      </c>
      <c r="D8" s="170"/>
    </row>
    <row r="9" ht="25.4" customHeight="1" spans="1:4">
      <c r="A9" s="221" t="s">
        <v>12</v>
      </c>
      <c r="B9" s="170"/>
      <c r="C9" s="221" t="s">
        <v>13</v>
      </c>
      <c r="D9" s="170"/>
    </row>
    <row r="10" ht="25.4" customHeight="1" spans="1:4">
      <c r="A10" s="221" t="s">
        <v>14</v>
      </c>
      <c r="B10" s="165"/>
      <c r="C10" s="221" t="s">
        <v>15</v>
      </c>
      <c r="D10" s="170"/>
    </row>
    <row r="11" ht="25.4" customHeight="1" spans="1:4">
      <c r="A11" s="221" t="s">
        <v>16</v>
      </c>
      <c r="B11" s="170">
        <v>1500000</v>
      </c>
      <c r="C11" s="217" t="s">
        <v>17</v>
      </c>
      <c r="D11" s="165"/>
    </row>
    <row r="12" ht="25.4" customHeight="1" spans="1:4">
      <c r="A12" s="221" t="s">
        <v>18</v>
      </c>
      <c r="B12" s="165">
        <v>1500000</v>
      </c>
      <c r="C12" s="217" t="s">
        <v>19</v>
      </c>
      <c r="D12" s="165"/>
    </row>
    <row r="13" ht="25.4" customHeight="1" spans="1:4">
      <c r="A13" s="221" t="s">
        <v>20</v>
      </c>
      <c r="B13" s="165"/>
      <c r="C13" s="217" t="s">
        <v>21</v>
      </c>
      <c r="D13" s="165"/>
    </row>
    <row r="14" ht="25.4" customHeight="1" spans="1:4">
      <c r="A14" s="221" t="s">
        <v>22</v>
      </c>
      <c r="B14" s="165"/>
      <c r="C14" s="217" t="s">
        <v>23</v>
      </c>
      <c r="D14" s="165">
        <v>570301.76</v>
      </c>
    </row>
    <row r="15" ht="25.4" customHeight="1" spans="1:4">
      <c r="A15" s="263" t="s">
        <v>24</v>
      </c>
      <c r="B15" s="165"/>
      <c r="C15" s="217" t="s">
        <v>25</v>
      </c>
      <c r="D15" s="165">
        <v>6466039.73</v>
      </c>
    </row>
    <row r="16" ht="25.4" customHeight="1" spans="1:4">
      <c r="A16" s="263" t="s">
        <v>26</v>
      </c>
      <c r="B16" s="264"/>
      <c r="C16" s="217" t="s">
        <v>27</v>
      </c>
      <c r="D16" s="165"/>
    </row>
    <row r="17" ht="25.4" customHeight="1" spans="1:4">
      <c r="A17" s="265"/>
      <c r="B17" s="266"/>
      <c r="C17" s="217" t="s">
        <v>28</v>
      </c>
      <c r="D17" s="165"/>
    </row>
    <row r="18" ht="25.4" customHeight="1" spans="1:4">
      <c r="A18" s="267"/>
      <c r="B18" s="267"/>
      <c r="C18" s="217" t="s">
        <v>29</v>
      </c>
      <c r="D18" s="165"/>
    </row>
    <row r="19" ht="25.4" customHeight="1" spans="1:4">
      <c r="A19" s="267"/>
      <c r="B19" s="267"/>
      <c r="C19" s="217" t="s">
        <v>30</v>
      </c>
      <c r="D19" s="165"/>
    </row>
    <row r="20" ht="25.4" customHeight="1" spans="1:4">
      <c r="A20" s="267"/>
      <c r="B20" s="267"/>
      <c r="C20" s="217" t="s">
        <v>31</v>
      </c>
      <c r="D20" s="165"/>
    </row>
    <row r="21" ht="25.4" customHeight="1" spans="1:4">
      <c r="A21" s="267"/>
      <c r="B21" s="267"/>
      <c r="C21" s="217" t="s">
        <v>32</v>
      </c>
      <c r="D21" s="165"/>
    </row>
    <row r="22" customHeight="1" spans="1:4">
      <c r="A22" s="267"/>
      <c r="B22" s="267"/>
      <c r="C22" s="217" t="s">
        <v>33</v>
      </c>
      <c r="D22" s="165"/>
    </row>
    <row r="23" customHeight="1" spans="1:4">
      <c r="A23" s="267"/>
      <c r="B23" s="267"/>
      <c r="C23" s="217" t="s">
        <v>34</v>
      </c>
      <c r="D23" s="165"/>
    </row>
    <row r="24" customHeight="1" spans="1:4">
      <c r="A24" s="267"/>
      <c r="B24" s="267"/>
      <c r="C24" s="217" t="s">
        <v>35</v>
      </c>
      <c r="D24" s="165"/>
    </row>
    <row r="25" customHeight="1" spans="1:4">
      <c r="A25" s="267"/>
      <c r="B25" s="267"/>
      <c r="C25" s="217" t="s">
        <v>36</v>
      </c>
      <c r="D25" s="165">
        <v>462650.16</v>
      </c>
    </row>
    <row r="26" customHeight="1" spans="1:4">
      <c r="A26" s="267"/>
      <c r="B26" s="267"/>
      <c r="C26" s="217" t="s">
        <v>37</v>
      </c>
      <c r="D26" s="165"/>
    </row>
    <row r="27" customHeight="1" spans="1:4">
      <c r="A27" s="267"/>
      <c r="B27" s="267"/>
      <c r="C27" s="217" t="s">
        <v>38</v>
      </c>
      <c r="D27" s="165"/>
    </row>
    <row r="28" customHeight="1" spans="1:4">
      <c r="A28" s="267"/>
      <c r="B28" s="267"/>
      <c r="C28" s="217" t="s">
        <v>39</v>
      </c>
      <c r="D28" s="165"/>
    </row>
    <row r="29" customHeight="1" spans="1:4">
      <c r="A29" s="267"/>
      <c r="B29" s="267"/>
      <c r="C29" s="217" t="s">
        <v>40</v>
      </c>
      <c r="D29" s="165"/>
    </row>
    <row r="30" customHeight="1" spans="1:4">
      <c r="A30" s="268"/>
      <c r="B30" s="269"/>
      <c r="C30" s="217" t="s">
        <v>41</v>
      </c>
      <c r="D30" s="165"/>
    </row>
    <row r="31" customHeight="1" spans="1:4">
      <c r="A31" s="268"/>
      <c r="B31" s="269"/>
      <c r="C31" s="217" t="s">
        <v>42</v>
      </c>
      <c r="D31" s="165"/>
    </row>
    <row r="32" customHeight="1" spans="1:4">
      <c r="A32" s="268"/>
      <c r="B32" s="269"/>
      <c r="C32" s="217" t="s">
        <v>43</v>
      </c>
      <c r="D32" s="165"/>
    </row>
    <row r="33" customHeight="1" spans="1:4">
      <c r="A33" s="268"/>
      <c r="B33" s="269"/>
      <c r="C33" s="217" t="s">
        <v>44</v>
      </c>
      <c r="D33" s="165"/>
    </row>
    <row r="34" customHeight="1" spans="1:4">
      <c r="A34" s="268" t="s">
        <v>45</v>
      </c>
      <c r="B34" s="270">
        <v>7498991.65</v>
      </c>
      <c r="C34" s="222" t="s">
        <v>46</v>
      </c>
      <c r="D34" s="271">
        <v>7498991.65</v>
      </c>
    </row>
    <row r="35" customHeight="1" spans="1:4">
      <c r="A35" s="263" t="s">
        <v>47</v>
      </c>
      <c r="B35" s="164"/>
      <c r="C35" s="221" t="s">
        <v>48</v>
      </c>
      <c r="D35" s="187"/>
    </row>
    <row r="36" customHeight="1" spans="1:4">
      <c r="A36" s="263" t="s">
        <v>49</v>
      </c>
      <c r="B36" s="164"/>
      <c r="C36" s="221" t="s">
        <v>49</v>
      </c>
      <c r="D36" s="272"/>
    </row>
    <row r="37" customHeight="1" spans="1:4">
      <c r="A37" s="263" t="s">
        <v>50</v>
      </c>
      <c r="B37" s="273"/>
      <c r="C37" s="221" t="s">
        <v>50</v>
      </c>
      <c r="D37" s="187"/>
    </row>
    <row r="38" customHeight="1" spans="1:4">
      <c r="A38" s="274" t="s">
        <v>51</v>
      </c>
      <c r="B38" s="275">
        <v>7498991.65</v>
      </c>
      <c r="C38" s="222" t="s">
        <v>52</v>
      </c>
      <c r="D38" s="276">
        <v>7498991.65</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4"/>
  <sheetViews>
    <sheetView showZeros="0" workbookViewId="0">
      <selection activeCell="C19" sqref="C19"/>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127" t="s">
        <v>365</v>
      </c>
    </row>
    <row r="2" ht="28.5" customHeight="1" spans="1:6">
      <c r="A2" s="26" t="s">
        <v>366</v>
      </c>
      <c r="B2" s="26"/>
      <c r="C2" s="26"/>
      <c r="D2" s="26"/>
      <c r="E2" s="26"/>
      <c r="F2" s="26"/>
    </row>
    <row r="3" ht="28" customHeight="1" spans="1:6">
      <c r="A3" s="128" t="s">
        <v>55</v>
      </c>
      <c r="B3" s="129"/>
      <c r="C3" s="129"/>
      <c r="D3" s="79"/>
      <c r="E3" s="79"/>
      <c r="F3" s="130" t="s">
        <v>2</v>
      </c>
    </row>
    <row r="4" ht="18.75" customHeight="1" spans="1:6">
      <c r="A4" s="32" t="s">
        <v>179</v>
      </c>
      <c r="B4" s="32" t="s">
        <v>76</v>
      </c>
      <c r="C4" s="32" t="s">
        <v>77</v>
      </c>
      <c r="D4" s="33" t="s">
        <v>367</v>
      </c>
      <c r="E4" s="131"/>
      <c r="F4" s="131"/>
    </row>
    <row r="5" ht="30" customHeight="1" spans="1:6">
      <c r="A5" s="42"/>
      <c r="B5" s="42"/>
      <c r="C5" s="42"/>
      <c r="D5" s="33" t="s">
        <v>58</v>
      </c>
      <c r="E5" s="131" t="s">
        <v>78</v>
      </c>
      <c r="F5" s="131" t="s">
        <v>79</v>
      </c>
    </row>
    <row r="6" ht="16.5" customHeight="1" spans="1:6">
      <c r="A6" s="131">
        <v>1</v>
      </c>
      <c r="B6" s="131">
        <v>2</v>
      </c>
      <c r="C6" s="131">
        <v>3</v>
      </c>
      <c r="D6" s="131">
        <v>4</v>
      </c>
      <c r="E6" s="131">
        <v>5</v>
      </c>
      <c r="F6" s="131">
        <v>6</v>
      </c>
    </row>
    <row r="7" ht="24" customHeight="1" spans="1:6">
      <c r="A7" s="131"/>
      <c r="B7" s="131"/>
      <c r="C7" s="131"/>
      <c r="D7" s="131"/>
      <c r="E7" s="131"/>
      <c r="F7" s="131"/>
    </row>
    <row r="8" ht="24" customHeight="1" spans="1:6">
      <c r="A8" s="131"/>
      <c r="B8" s="131"/>
      <c r="C8" s="131"/>
      <c r="D8" s="131"/>
      <c r="E8" s="131"/>
      <c r="F8" s="131"/>
    </row>
    <row r="9" ht="24" customHeight="1" spans="1:6">
      <c r="A9" s="131"/>
      <c r="B9" s="131"/>
      <c r="C9" s="131"/>
      <c r="D9" s="131"/>
      <c r="E9" s="131"/>
      <c r="F9" s="131"/>
    </row>
    <row r="10" ht="24" customHeight="1" spans="1:6">
      <c r="A10" s="131"/>
      <c r="B10" s="131"/>
      <c r="C10" s="131"/>
      <c r="D10" s="131"/>
      <c r="E10" s="131"/>
      <c r="F10" s="131"/>
    </row>
    <row r="11" ht="24" customHeight="1" spans="1:6">
      <c r="A11" s="131"/>
      <c r="B11" s="131"/>
      <c r="C11" s="131"/>
      <c r="D11" s="131"/>
      <c r="E11" s="131"/>
      <c r="F11" s="131"/>
    </row>
    <row r="12" ht="24" customHeight="1" spans="1:6">
      <c r="A12" s="45"/>
      <c r="B12" s="45"/>
      <c r="C12" s="45"/>
      <c r="D12" s="124"/>
      <c r="E12" s="124"/>
      <c r="F12" s="124"/>
    </row>
    <row r="13" s="51" customFormat="1" ht="17.25" customHeight="1" spans="1:6">
      <c r="A13" s="132" t="s">
        <v>106</v>
      </c>
      <c r="B13" s="133"/>
      <c r="C13" s="133" t="s">
        <v>106</v>
      </c>
      <c r="D13" s="126"/>
      <c r="E13" s="126"/>
      <c r="F13" s="126"/>
    </row>
    <row r="14" customHeight="1" spans="1:6">
      <c r="A14" s="128" t="s">
        <v>368</v>
      </c>
    </row>
  </sheetData>
  <mergeCells count="6">
    <mergeCell ref="A2:F2"/>
    <mergeCell ref="D4:F4"/>
    <mergeCell ref="A13:C13"/>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8"/>
  <sheetViews>
    <sheetView showZeros="0" workbookViewId="0">
      <selection activeCell="H21" sqref="H21"/>
    </sheetView>
  </sheetViews>
  <sheetFormatPr defaultColWidth="10.3833333333333" defaultRowHeight="14.25" customHeight="1"/>
  <cols>
    <col min="1" max="16384" width="10.3833333333333" customWidth="1"/>
  </cols>
  <sheetData>
    <row r="1" ht="13.5" customHeight="1" spans="1:17">
      <c r="O1" s="67"/>
      <c r="P1" s="67"/>
      <c r="Q1" s="117" t="s">
        <v>369</v>
      </c>
    </row>
    <row r="2" ht="27.75" customHeight="1" spans="1:17">
      <c r="A2" s="76" t="s">
        <v>370</v>
      </c>
      <c r="B2" s="26"/>
      <c r="C2" s="26"/>
      <c r="D2" s="26"/>
      <c r="E2" s="26"/>
      <c r="F2" s="26"/>
      <c r="G2" s="26"/>
      <c r="H2" s="26"/>
      <c r="I2" s="26"/>
      <c r="J2" s="26"/>
      <c r="K2" s="69"/>
      <c r="L2" s="26"/>
      <c r="M2" s="26"/>
      <c r="N2" s="26"/>
      <c r="O2" s="69"/>
      <c r="P2" s="69"/>
      <c r="Q2" s="26"/>
    </row>
    <row r="3" ht="18.75" customHeight="1" spans="1:17">
      <c r="A3" s="278" t="s">
        <v>55</v>
      </c>
      <c r="B3" s="29"/>
      <c r="C3" s="29"/>
      <c r="D3" s="29"/>
      <c r="E3" s="29"/>
      <c r="F3" s="29"/>
      <c r="G3" s="29"/>
      <c r="H3" s="29"/>
      <c r="I3" s="29"/>
      <c r="J3" s="29"/>
      <c r="O3" s="93"/>
      <c r="P3" s="93"/>
      <c r="Q3" s="119" t="s">
        <v>169</v>
      </c>
    </row>
    <row r="4" ht="15.75" customHeight="1" spans="1:17">
      <c r="A4" s="32" t="s">
        <v>371</v>
      </c>
      <c r="B4" s="96" t="s">
        <v>372</v>
      </c>
      <c r="C4" s="96" t="s">
        <v>373</v>
      </c>
      <c r="D4" s="96" t="s">
        <v>374</v>
      </c>
      <c r="E4" s="96" t="s">
        <v>375</v>
      </c>
      <c r="F4" s="96" t="s">
        <v>376</v>
      </c>
      <c r="G4" s="83" t="s">
        <v>186</v>
      </c>
      <c r="H4" s="83"/>
      <c r="I4" s="83"/>
      <c r="J4" s="83"/>
      <c r="K4" s="97"/>
      <c r="L4" s="83"/>
      <c r="M4" s="83"/>
      <c r="N4" s="83"/>
      <c r="O4" s="98"/>
      <c r="P4" s="97"/>
      <c r="Q4" s="99"/>
    </row>
    <row r="5" ht="17.25" customHeight="1" spans="1:17">
      <c r="A5" s="38"/>
      <c r="B5" s="100"/>
      <c r="C5" s="100"/>
      <c r="D5" s="100"/>
      <c r="E5" s="100"/>
      <c r="F5" s="100"/>
      <c r="G5" s="100" t="s">
        <v>58</v>
      </c>
      <c r="H5" s="100" t="s">
        <v>61</v>
      </c>
      <c r="I5" s="100" t="s">
        <v>377</v>
      </c>
      <c r="J5" s="100" t="s">
        <v>378</v>
      </c>
      <c r="K5" s="101" t="s">
        <v>379</v>
      </c>
      <c r="L5" s="102" t="s">
        <v>380</v>
      </c>
      <c r="M5" s="102"/>
      <c r="N5" s="102"/>
      <c r="O5" s="103"/>
      <c r="P5" s="104"/>
      <c r="Q5" s="105"/>
    </row>
    <row r="6" ht="54" customHeight="1" spans="1:17">
      <c r="A6" s="41"/>
      <c r="B6" s="105"/>
      <c r="C6" s="105"/>
      <c r="D6" s="105"/>
      <c r="E6" s="105"/>
      <c r="F6" s="105"/>
      <c r="G6" s="105"/>
      <c r="H6" s="105" t="s">
        <v>60</v>
      </c>
      <c r="I6" s="105"/>
      <c r="J6" s="105"/>
      <c r="K6" s="106"/>
      <c r="L6" s="105" t="s">
        <v>60</v>
      </c>
      <c r="M6" s="105" t="s">
        <v>71</v>
      </c>
      <c r="N6" s="105" t="s">
        <v>193</v>
      </c>
      <c r="O6" s="107" t="s">
        <v>67</v>
      </c>
      <c r="P6" s="106" t="s">
        <v>68</v>
      </c>
      <c r="Q6" s="105" t="s">
        <v>69</v>
      </c>
    </row>
    <row r="7" ht="15" customHeight="1" spans="1:17">
      <c r="A7" s="42">
        <v>1</v>
      </c>
      <c r="B7" s="120">
        <v>2</v>
      </c>
      <c r="C7" s="120">
        <v>3</v>
      </c>
      <c r="D7" s="120">
        <v>4</v>
      </c>
      <c r="E7" s="120">
        <v>5</v>
      </c>
      <c r="F7" s="120">
        <v>6</v>
      </c>
      <c r="G7" s="121">
        <v>7</v>
      </c>
      <c r="H7" s="121">
        <v>8</v>
      </c>
      <c r="I7" s="121">
        <v>9</v>
      </c>
      <c r="J7" s="121">
        <v>10</v>
      </c>
      <c r="K7" s="121">
        <v>11</v>
      </c>
      <c r="L7" s="121">
        <v>12</v>
      </c>
      <c r="M7" s="121">
        <v>13</v>
      </c>
      <c r="N7" s="121">
        <v>14</v>
      </c>
      <c r="O7" s="121">
        <v>15</v>
      </c>
      <c r="P7" s="121">
        <v>16</v>
      </c>
      <c r="Q7" s="121">
        <v>17</v>
      </c>
    </row>
    <row r="8" ht="21" customHeight="1" spans="1:17">
      <c r="A8" s="108"/>
      <c r="B8" s="109"/>
      <c r="C8" s="109"/>
      <c r="D8" s="122"/>
      <c r="E8" s="123"/>
      <c r="F8" s="124"/>
      <c r="G8" s="124"/>
      <c r="H8" s="124"/>
      <c r="I8" s="124"/>
      <c r="J8" s="124"/>
      <c r="K8" s="124"/>
      <c r="L8" s="124"/>
      <c r="M8" s="124"/>
      <c r="N8" s="124"/>
      <c r="O8" s="124"/>
      <c r="P8" s="124"/>
      <c r="Q8" s="124"/>
    </row>
    <row r="9" ht="21" customHeight="1" spans="1:17">
      <c r="A9" s="108"/>
      <c r="B9" s="109"/>
      <c r="C9" s="109"/>
      <c r="D9" s="122"/>
      <c r="E9" s="123"/>
      <c r="F9" s="124"/>
      <c r="G9" s="124"/>
      <c r="H9" s="124"/>
      <c r="I9" s="124"/>
      <c r="J9" s="124"/>
      <c r="K9" s="124"/>
      <c r="L9" s="124"/>
      <c r="M9" s="124"/>
      <c r="N9" s="124"/>
      <c r="O9" s="124"/>
      <c r="P9" s="124"/>
      <c r="Q9" s="124"/>
    </row>
    <row r="10" ht="21" customHeight="1" spans="1:17">
      <c r="A10" s="108"/>
      <c r="B10" s="109"/>
      <c r="C10" s="109"/>
      <c r="D10" s="122"/>
      <c r="E10" s="123"/>
      <c r="F10" s="124"/>
      <c r="G10" s="124"/>
      <c r="H10" s="124"/>
      <c r="I10" s="124"/>
      <c r="J10" s="124"/>
      <c r="K10" s="124"/>
      <c r="L10" s="124"/>
      <c r="M10" s="124"/>
      <c r="N10" s="124"/>
      <c r="O10" s="124"/>
      <c r="P10" s="124"/>
      <c r="Q10" s="124"/>
    </row>
    <row r="11" ht="21" customHeight="1" spans="1:17">
      <c r="A11" s="108"/>
      <c r="B11" s="109"/>
      <c r="C11" s="109"/>
      <c r="D11" s="122"/>
      <c r="E11" s="123"/>
      <c r="F11" s="124"/>
      <c r="G11" s="124"/>
      <c r="H11" s="124"/>
      <c r="I11" s="124"/>
      <c r="J11" s="124"/>
      <c r="K11" s="124"/>
      <c r="L11" s="124"/>
      <c r="M11" s="124"/>
      <c r="N11" s="124"/>
      <c r="O11" s="124"/>
      <c r="P11" s="124"/>
      <c r="Q11" s="124"/>
    </row>
    <row r="12" ht="21" customHeight="1" spans="1:17">
      <c r="A12" s="108"/>
      <c r="B12" s="109"/>
      <c r="C12" s="109"/>
      <c r="D12" s="122"/>
      <c r="E12" s="123"/>
      <c r="F12" s="124"/>
      <c r="G12" s="124"/>
      <c r="H12" s="124"/>
      <c r="I12" s="124"/>
      <c r="J12" s="124"/>
      <c r="K12" s="124"/>
      <c r="L12" s="124"/>
      <c r="M12" s="124"/>
      <c r="N12" s="124"/>
      <c r="O12" s="124"/>
      <c r="P12" s="124"/>
      <c r="Q12" s="124"/>
    </row>
    <row r="13" ht="21" customHeight="1" spans="1:17">
      <c r="A13" s="108"/>
      <c r="B13" s="109"/>
      <c r="C13" s="109"/>
      <c r="D13" s="122"/>
      <c r="E13" s="123"/>
      <c r="F13" s="124"/>
      <c r="G13" s="124"/>
      <c r="H13" s="124"/>
      <c r="I13" s="124"/>
      <c r="J13" s="124"/>
      <c r="K13" s="124"/>
      <c r="L13" s="124"/>
      <c r="M13" s="124"/>
      <c r="N13" s="124"/>
      <c r="O13" s="124"/>
      <c r="P13" s="124"/>
      <c r="Q13" s="124"/>
    </row>
    <row r="14" ht="21" customHeight="1" spans="1:17">
      <c r="A14" s="108"/>
      <c r="B14" s="109"/>
      <c r="C14" s="109"/>
      <c r="D14" s="122"/>
      <c r="E14" s="123"/>
      <c r="F14" s="124"/>
      <c r="G14" s="124"/>
      <c r="H14" s="124"/>
      <c r="I14" s="124"/>
      <c r="J14" s="124"/>
      <c r="K14" s="124"/>
      <c r="L14" s="124"/>
      <c r="M14" s="124"/>
      <c r="N14" s="124"/>
      <c r="O14" s="124"/>
      <c r="P14" s="124"/>
      <c r="Q14" s="124"/>
    </row>
    <row r="15" ht="21" customHeight="1" spans="1:17">
      <c r="A15" s="108"/>
      <c r="B15" s="109"/>
      <c r="C15" s="109"/>
      <c r="D15" s="122"/>
      <c r="E15" s="123"/>
      <c r="F15" s="124"/>
      <c r="G15" s="124"/>
      <c r="H15" s="124"/>
      <c r="I15" s="124"/>
      <c r="J15" s="124"/>
      <c r="K15" s="124"/>
      <c r="L15" s="124"/>
      <c r="M15" s="124"/>
      <c r="N15" s="124"/>
      <c r="O15" s="124"/>
      <c r="P15" s="124"/>
      <c r="Q15" s="124"/>
    </row>
    <row r="16" ht="21" customHeight="1" spans="1:17">
      <c r="A16" s="108"/>
      <c r="B16" s="109"/>
      <c r="C16" s="109"/>
      <c r="D16" s="122"/>
      <c r="E16" s="123"/>
      <c r="F16" s="124"/>
      <c r="G16" s="124"/>
      <c r="H16" s="124"/>
      <c r="I16" s="124"/>
      <c r="J16" s="124"/>
      <c r="K16" s="124"/>
      <c r="L16" s="124"/>
      <c r="M16" s="124"/>
      <c r="N16" s="124"/>
      <c r="O16" s="124"/>
      <c r="P16" s="124"/>
      <c r="Q16" s="124"/>
    </row>
    <row r="17" s="51" customFormat="1" ht="21" customHeight="1" spans="1:17">
      <c r="A17" s="112" t="s">
        <v>106</v>
      </c>
      <c r="B17" s="113"/>
      <c r="C17" s="113"/>
      <c r="D17" s="113"/>
      <c r="E17" s="125"/>
      <c r="F17" s="126"/>
      <c r="G17" s="126"/>
      <c r="H17" s="126"/>
      <c r="I17" s="126"/>
      <c r="J17" s="126"/>
      <c r="K17" s="126"/>
      <c r="L17" s="126"/>
      <c r="M17" s="126"/>
      <c r="N17" s="126"/>
      <c r="O17" s="126"/>
      <c r="P17" s="126"/>
      <c r="Q17" s="126"/>
    </row>
    <row r="18" customHeight="1" spans="1:17">
      <c r="A18" t="s">
        <v>381</v>
      </c>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8"/>
  <sheetViews>
    <sheetView showZeros="0" workbookViewId="0">
      <selection activeCell="I21" sqref="I21"/>
    </sheetView>
  </sheetViews>
  <sheetFormatPr defaultColWidth="10.3833333333333" defaultRowHeight="14.25" customHeight="1"/>
  <cols>
    <col min="1" max="16384" width="10.3833333333333" customWidth="1"/>
  </cols>
  <sheetData>
    <row r="1" ht="13.5" customHeight="1" spans="1:14">
      <c r="A1" s="81"/>
      <c r="B1" s="81"/>
      <c r="C1" s="81"/>
      <c r="D1" s="81"/>
      <c r="E1" s="81"/>
      <c r="F1" s="81"/>
      <c r="G1" s="81"/>
      <c r="H1" s="89"/>
      <c r="I1" s="81"/>
      <c r="J1" s="81"/>
      <c r="K1" s="81"/>
      <c r="L1" s="67"/>
      <c r="M1" s="90"/>
      <c r="N1" s="91" t="s">
        <v>382</v>
      </c>
    </row>
    <row r="2" ht="27.75" customHeight="1" spans="1:14">
      <c r="A2" s="76" t="s">
        <v>383</v>
      </c>
      <c r="B2" s="77"/>
      <c r="C2" s="77"/>
      <c r="D2" s="77"/>
      <c r="E2" s="77"/>
      <c r="F2" s="77"/>
      <c r="G2" s="77"/>
      <c r="H2" s="92"/>
      <c r="I2" s="77"/>
      <c r="J2" s="77"/>
      <c r="K2" s="77"/>
      <c r="L2" s="69"/>
      <c r="M2" s="92"/>
      <c r="N2" s="77"/>
    </row>
    <row r="3" ht="18.75" customHeight="1" spans="1:14">
      <c r="A3" s="279" t="s">
        <v>55</v>
      </c>
      <c r="B3" s="79"/>
      <c r="C3" s="79"/>
      <c r="D3" s="79"/>
      <c r="E3" s="79"/>
      <c r="F3" s="79"/>
      <c r="G3" s="79"/>
      <c r="H3" s="89"/>
      <c r="I3" s="81"/>
      <c r="J3" s="81"/>
      <c r="K3" s="81"/>
      <c r="L3" s="93"/>
      <c r="M3" s="94"/>
      <c r="N3" s="95" t="s">
        <v>169</v>
      </c>
    </row>
    <row r="4" ht="15.75" customHeight="1" spans="1:14">
      <c r="A4" s="32" t="s">
        <v>371</v>
      </c>
      <c r="B4" s="96" t="s">
        <v>384</v>
      </c>
      <c r="C4" s="96" t="s">
        <v>385</v>
      </c>
      <c r="D4" s="83" t="s">
        <v>186</v>
      </c>
      <c r="E4" s="83"/>
      <c r="F4" s="83"/>
      <c r="G4" s="83"/>
      <c r="H4" s="97"/>
      <c r="I4" s="83"/>
      <c r="J4" s="83"/>
      <c r="K4" s="83"/>
      <c r="L4" s="98"/>
      <c r="M4" s="97"/>
      <c r="N4" s="99"/>
    </row>
    <row r="5" ht="17.25" customHeight="1" spans="1:14">
      <c r="A5" s="38"/>
      <c r="B5" s="100"/>
      <c r="C5" s="100"/>
      <c r="D5" s="100" t="s">
        <v>58</v>
      </c>
      <c r="E5" s="100" t="s">
        <v>61</v>
      </c>
      <c r="F5" s="100" t="s">
        <v>377</v>
      </c>
      <c r="G5" s="100" t="s">
        <v>378</v>
      </c>
      <c r="H5" s="101" t="s">
        <v>379</v>
      </c>
      <c r="I5" s="102" t="s">
        <v>380</v>
      </c>
      <c r="J5" s="102"/>
      <c r="K5" s="102"/>
      <c r="L5" s="103"/>
      <c r="M5" s="104"/>
      <c r="N5" s="105"/>
    </row>
    <row r="6" ht="54" customHeight="1" spans="1:14">
      <c r="A6" s="41"/>
      <c r="B6" s="105"/>
      <c r="C6" s="105"/>
      <c r="D6" s="105"/>
      <c r="E6" s="105"/>
      <c r="F6" s="105"/>
      <c r="G6" s="105"/>
      <c r="H6" s="106"/>
      <c r="I6" s="105" t="s">
        <v>60</v>
      </c>
      <c r="J6" s="105" t="s">
        <v>71</v>
      </c>
      <c r="K6" s="105" t="s">
        <v>193</v>
      </c>
      <c r="L6" s="107" t="s">
        <v>67</v>
      </c>
      <c r="M6" s="106" t="s">
        <v>68</v>
      </c>
      <c r="N6" s="105" t="s">
        <v>69</v>
      </c>
    </row>
    <row r="7" ht="15" customHeight="1" spans="1:14">
      <c r="A7" s="41">
        <v>1</v>
      </c>
      <c r="B7" s="105">
        <v>2</v>
      </c>
      <c r="C7" s="105">
        <v>3</v>
      </c>
      <c r="D7" s="106">
        <v>4</v>
      </c>
      <c r="E7" s="106">
        <v>5</v>
      </c>
      <c r="F7" s="106">
        <v>6</v>
      </c>
      <c r="G7" s="106">
        <v>7</v>
      </c>
      <c r="H7" s="106">
        <v>8</v>
      </c>
      <c r="I7" s="106">
        <v>9</v>
      </c>
      <c r="J7" s="106">
        <v>10</v>
      </c>
      <c r="K7" s="106">
        <v>11</v>
      </c>
      <c r="L7" s="106">
        <v>12</v>
      </c>
      <c r="M7" s="106">
        <v>13</v>
      </c>
      <c r="N7" s="106">
        <v>14</v>
      </c>
    </row>
    <row r="8" ht="21" customHeight="1" spans="1:14">
      <c r="A8" s="108"/>
      <c r="B8" s="109"/>
      <c r="C8" s="109"/>
      <c r="D8" s="110"/>
      <c r="E8" s="110"/>
      <c r="F8" s="110"/>
      <c r="G8" s="110"/>
      <c r="H8" s="110"/>
      <c r="I8" s="110"/>
      <c r="J8" s="110"/>
      <c r="K8" s="110"/>
      <c r="L8" s="111"/>
      <c r="M8" s="110"/>
      <c r="N8" s="110"/>
    </row>
    <row r="9" ht="21" customHeight="1" spans="1:14">
      <c r="A9" s="108"/>
      <c r="B9" s="109"/>
      <c r="C9" s="109"/>
      <c r="D9" s="110"/>
      <c r="E9" s="110"/>
      <c r="F9" s="110"/>
      <c r="G9" s="110"/>
      <c r="H9" s="110"/>
      <c r="I9" s="110"/>
      <c r="J9" s="110"/>
      <c r="K9" s="110"/>
      <c r="L9" s="111"/>
      <c r="M9" s="110"/>
      <c r="N9" s="110"/>
    </row>
    <row r="10" ht="21" customHeight="1" spans="1:14">
      <c r="A10" s="108"/>
      <c r="B10" s="109"/>
      <c r="C10" s="109"/>
      <c r="D10" s="110"/>
      <c r="E10" s="110"/>
      <c r="F10" s="110"/>
      <c r="G10" s="110"/>
      <c r="H10" s="110"/>
      <c r="I10" s="110"/>
      <c r="J10" s="110"/>
      <c r="K10" s="110"/>
      <c r="L10" s="111"/>
      <c r="M10" s="110"/>
      <c r="N10" s="110"/>
    </row>
    <row r="11" ht="21" customHeight="1" spans="1:14">
      <c r="A11" s="108"/>
      <c r="B11" s="109"/>
      <c r="C11" s="109"/>
      <c r="D11" s="110"/>
      <c r="E11" s="110"/>
      <c r="F11" s="110"/>
      <c r="G11" s="110"/>
      <c r="H11" s="110"/>
      <c r="I11" s="110"/>
      <c r="J11" s="110"/>
      <c r="K11" s="110"/>
      <c r="L11" s="111"/>
      <c r="M11" s="110"/>
      <c r="N11" s="110"/>
    </row>
    <row r="12" ht="21" customHeight="1" spans="1:14">
      <c r="A12" s="108"/>
      <c r="B12" s="109"/>
      <c r="C12" s="109"/>
      <c r="D12" s="110"/>
      <c r="E12" s="110"/>
      <c r="F12" s="110"/>
      <c r="G12" s="110"/>
      <c r="H12" s="110"/>
      <c r="I12" s="110"/>
      <c r="J12" s="110"/>
      <c r="K12" s="110"/>
      <c r="L12" s="111"/>
      <c r="M12" s="110"/>
      <c r="N12" s="110"/>
    </row>
    <row r="13" ht="21" customHeight="1" spans="1:14">
      <c r="A13" s="108"/>
      <c r="B13" s="109"/>
      <c r="C13" s="109"/>
      <c r="D13" s="110"/>
      <c r="E13" s="110"/>
      <c r="F13" s="110"/>
      <c r="G13" s="110"/>
      <c r="H13" s="110"/>
      <c r="I13" s="110"/>
      <c r="J13" s="110"/>
      <c r="K13" s="110"/>
      <c r="L13" s="111"/>
      <c r="M13" s="110"/>
      <c r="N13" s="110"/>
    </row>
    <row r="14" ht="21" customHeight="1" spans="1:14">
      <c r="A14" s="108"/>
      <c r="B14" s="109"/>
      <c r="C14" s="109"/>
      <c r="D14" s="110"/>
      <c r="E14" s="110"/>
      <c r="F14" s="110"/>
      <c r="G14" s="110"/>
      <c r="H14" s="110"/>
      <c r="I14" s="110"/>
      <c r="J14" s="110"/>
      <c r="K14" s="110"/>
      <c r="L14" s="111"/>
      <c r="M14" s="110"/>
      <c r="N14" s="110"/>
    </row>
    <row r="15" ht="21" customHeight="1" spans="1:14">
      <c r="A15" s="108"/>
      <c r="B15" s="109"/>
      <c r="C15" s="109"/>
      <c r="D15" s="110"/>
      <c r="E15" s="110"/>
      <c r="F15" s="110"/>
      <c r="G15" s="110"/>
      <c r="H15" s="110"/>
      <c r="I15" s="110"/>
      <c r="J15" s="110"/>
      <c r="K15" s="110"/>
      <c r="L15" s="111"/>
      <c r="M15" s="110"/>
      <c r="N15" s="110"/>
    </row>
    <row r="16" ht="21" customHeight="1" spans="1:14">
      <c r="A16" s="108"/>
      <c r="B16" s="109"/>
      <c r="C16" s="109"/>
      <c r="D16" s="110"/>
      <c r="E16" s="110"/>
      <c r="F16" s="110"/>
      <c r="G16" s="110"/>
      <c r="H16" s="110"/>
      <c r="I16" s="110"/>
      <c r="J16" s="110"/>
      <c r="K16" s="110"/>
      <c r="L16" s="111"/>
      <c r="M16" s="110"/>
      <c r="N16" s="110"/>
    </row>
    <row r="17" s="51" customFormat="1" ht="21" customHeight="1" spans="1:14">
      <c r="A17" s="112" t="s">
        <v>106</v>
      </c>
      <c r="B17" s="113"/>
      <c r="C17" s="114"/>
      <c r="D17" s="115"/>
      <c r="E17" s="115"/>
      <c r="F17" s="115"/>
      <c r="G17" s="115"/>
      <c r="H17" s="115"/>
      <c r="I17" s="115"/>
      <c r="J17" s="115"/>
      <c r="K17" s="115"/>
      <c r="L17" s="116"/>
      <c r="M17" s="115"/>
      <c r="N17" s="115"/>
    </row>
    <row r="18" customHeight="1" spans="1:14">
      <c r="A18" t="s">
        <v>386</v>
      </c>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E14"/>
  <sheetViews>
    <sheetView showZeros="0" workbookViewId="0">
      <selection activeCell="I9" sqref="I9"/>
    </sheetView>
  </sheetViews>
  <sheetFormatPr defaultColWidth="10" defaultRowHeight="14.25" customHeight="1" outlineLevelCol="4"/>
  <cols>
    <col min="1" max="1" width="22.25" style="74" customWidth="1"/>
    <col min="2" max="2" width="14" style="74" customWidth="1"/>
    <col min="3" max="3" width="19.875" style="74" customWidth="1"/>
    <col min="4" max="4" width="13" style="74" customWidth="1"/>
    <col min="5" max="5" width="14.375" style="74" customWidth="1"/>
    <col min="6" max="16365" width="10" style="74" customWidth="1"/>
    <col min="16366" max="16384" width="10" style="74"/>
  </cols>
  <sheetData>
    <row r="1" ht="13.5" customHeight="1" spans="1:5">
      <c r="D1" s="75"/>
    </row>
    <row r="2" ht="27.75" customHeight="1" spans="1:5">
      <c r="A2" s="76" t="s">
        <v>387</v>
      </c>
      <c r="B2" s="77"/>
      <c r="C2" s="77"/>
      <c r="D2" s="77"/>
      <c r="E2" s="77"/>
    </row>
    <row r="3" ht="18" customHeight="1" spans="1:5">
      <c r="A3" s="279" t="s">
        <v>388</v>
      </c>
      <c r="B3" s="79"/>
      <c r="C3" s="79"/>
      <c r="D3" s="80"/>
      <c r="E3" s="81"/>
    </row>
    <row r="4" ht="19.5" customHeight="1" spans="1:5">
      <c r="A4" s="32" t="s">
        <v>389</v>
      </c>
      <c r="B4" s="82" t="s">
        <v>186</v>
      </c>
      <c r="C4" s="83"/>
      <c r="D4" s="83"/>
      <c r="E4" s="84" t="s">
        <v>390</v>
      </c>
    </row>
    <row r="5" ht="40.5" customHeight="1" spans="1:5">
      <c r="A5" s="41"/>
      <c r="B5" s="38" t="s">
        <v>58</v>
      </c>
      <c r="C5" s="32" t="s">
        <v>61</v>
      </c>
      <c r="D5" s="85" t="s">
        <v>391</v>
      </c>
      <c r="E5" s="70" t="s">
        <v>392</v>
      </c>
    </row>
    <row r="6" ht="19.5" customHeight="1" spans="1:5">
      <c r="A6" s="70">
        <v>1</v>
      </c>
      <c r="B6" s="70">
        <v>2</v>
      </c>
      <c r="C6" s="70">
        <v>3</v>
      </c>
      <c r="D6" s="82">
        <v>4</v>
      </c>
      <c r="E6" s="70">
        <v>5</v>
      </c>
    </row>
    <row r="7" ht="28.4" customHeight="1" spans="1:5">
      <c r="A7" s="45"/>
      <c r="B7" s="86"/>
      <c r="C7" s="86"/>
      <c r="D7" s="86"/>
      <c r="E7" s="86"/>
    </row>
    <row r="8" ht="29.9" customHeight="1" spans="1:5">
      <c r="A8" s="87"/>
      <c r="B8" s="86"/>
      <c r="C8" s="86"/>
      <c r="D8" s="86"/>
      <c r="E8" s="86"/>
    </row>
    <row r="9" ht="29.9" customHeight="1" spans="1:5">
      <c r="A9" s="88"/>
      <c r="B9" s="86"/>
      <c r="C9" s="86"/>
      <c r="D9" s="86"/>
      <c r="E9" s="86"/>
    </row>
    <row r="10" ht="29.9" customHeight="1" spans="1:5">
      <c r="A10" s="88"/>
      <c r="B10" s="86"/>
      <c r="C10" s="86"/>
      <c r="D10" s="86"/>
      <c r="E10" s="86"/>
    </row>
    <row r="11" ht="29.9" customHeight="1" spans="1:5">
      <c r="A11" s="88"/>
      <c r="B11" s="86"/>
      <c r="C11" s="86"/>
      <c r="D11" s="86"/>
      <c r="E11" s="86"/>
    </row>
    <row r="12" ht="29.9" customHeight="1" spans="1:5">
      <c r="A12" s="88"/>
      <c r="B12" s="86"/>
      <c r="C12" s="86"/>
      <c r="D12" s="86"/>
      <c r="E12" s="86"/>
    </row>
    <row r="13" ht="29.9" customHeight="1" spans="1:5">
      <c r="A13" s="88"/>
      <c r="B13" s="86"/>
      <c r="C13" s="86"/>
      <c r="D13" s="86"/>
      <c r="E13" s="86"/>
    </row>
    <row r="14" customHeight="1" spans="1:5">
      <c r="A14" s="78" t="s">
        <v>393</v>
      </c>
      <c r="B14" s="79"/>
      <c r="C14" s="79"/>
      <c r="D14" s="80"/>
      <c r="E14" s="81"/>
    </row>
  </sheetData>
  <mergeCells count="5">
    <mergeCell ref="A2:E2"/>
    <mergeCell ref="A3:E3"/>
    <mergeCell ref="B4:D4"/>
    <mergeCell ref="A14:E14"/>
    <mergeCell ref="A4:A5"/>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12"/>
  <sheetViews>
    <sheetView showZeros="0" workbookViewId="0">
      <selection activeCell="C19" sqref="C19"/>
    </sheetView>
  </sheetViews>
  <sheetFormatPr defaultColWidth="9.14166666666667" defaultRowHeight="12" customHeight="1"/>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10">
      <c r="J1" s="67" t="s">
        <v>394</v>
      </c>
    </row>
    <row r="2" ht="28.5" customHeight="1" spans="1:10">
      <c r="A2" s="68" t="s">
        <v>395</v>
      </c>
      <c r="B2" s="26"/>
      <c r="C2" s="26"/>
      <c r="D2" s="26"/>
      <c r="E2" s="26"/>
      <c r="F2" s="69"/>
      <c r="G2" s="26"/>
      <c r="H2" s="69"/>
      <c r="I2" s="69"/>
      <c r="J2" s="26"/>
    </row>
    <row r="3" ht="17.25" customHeight="1" spans="1:10">
      <c r="A3" s="277" t="s">
        <v>55</v>
      </c>
    </row>
    <row r="4" ht="44.25" customHeight="1" spans="1:10">
      <c r="A4" s="70" t="s">
        <v>266</v>
      </c>
      <c r="B4" s="70" t="s">
        <v>267</v>
      </c>
      <c r="C4" s="70" t="s">
        <v>268</v>
      </c>
      <c r="D4" s="70" t="s">
        <v>269</v>
      </c>
      <c r="E4" s="70" t="s">
        <v>270</v>
      </c>
      <c r="F4" s="71" t="s">
        <v>271</v>
      </c>
      <c r="G4" s="70" t="s">
        <v>272</v>
      </c>
      <c r="H4" s="71" t="s">
        <v>273</v>
      </c>
      <c r="I4" s="71" t="s">
        <v>274</v>
      </c>
      <c r="J4" s="70" t="s">
        <v>275</v>
      </c>
    </row>
    <row r="5" ht="14.25" customHeight="1" spans="1:10">
      <c r="A5" s="70">
        <v>1</v>
      </c>
      <c r="B5" s="70">
        <v>2</v>
      </c>
      <c r="C5" s="70">
        <v>3</v>
      </c>
      <c r="D5" s="70">
        <v>4</v>
      </c>
      <c r="E5" s="70">
        <v>5</v>
      </c>
      <c r="F5" s="71">
        <v>6</v>
      </c>
      <c r="G5" s="70">
        <v>7</v>
      </c>
      <c r="H5" s="71">
        <v>8</v>
      </c>
      <c r="I5" s="71">
        <v>9</v>
      </c>
      <c r="J5" s="70">
        <v>10</v>
      </c>
    </row>
    <row r="6" ht="42" customHeight="1" spans="1:10">
      <c r="A6" s="72"/>
      <c r="B6" s="73"/>
      <c r="C6" s="73"/>
      <c r="D6" s="73"/>
      <c r="E6" s="72"/>
      <c r="F6" s="73"/>
      <c r="G6" s="72"/>
      <c r="H6" s="73"/>
      <c r="I6" s="73"/>
      <c r="J6" s="72"/>
    </row>
    <row r="7" ht="42" customHeight="1" spans="1:10">
      <c r="A7" s="72"/>
      <c r="B7" s="73"/>
      <c r="C7" s="73"/>
      <c r="D7" s="73"/>
      <c r="E7" s="72"/>
      <c r="F7" s="73"/>
      <c r="G7" s="72"/>
      <c r="H7" s="73"/>
      <c r="I7" s="73"/>
      <c r="J7" s="72"/>
    </row>
    <row r="8" ht="42" customHeight="1" spans="1:10">
      <c r="A8" s="72"/>
      <c r="B8" s="73"/>
      <c r="C8" s="73"/>
      <c r="D8" s="73"/>
      <c r="E8" s="72"/>
      <c r="F8" s="73"/>
      <c r="G8" s="72"/>
      <c r="H8" s="73"/>
      <c r="I8" s="73"/>
      <c r="J8" s="72"/>
    </row>
    <row r="9" ht="42" customHeight="1" spans="1:10">
      <c r="A9" s="72"/>
      <c r="B9" s="73"/>
      <c r="C9" s="73"/>
      <c r="D9" s="73"/>
      <c r="E9" s="72"/>
      <c r="F9" s="73"/>
      <c r="G9" s="72"/>
      <c r="H9" s="73"/>
      <c r="I9" s="73"/>
      <c r="J9" s="72"/>
    </row>
    <row r="10" ht="42" customHeight="1" spans="1:10">
      <c r="A10" s="72"/>
      <c r="B10" s="73"/>
      <c r="C10" s="73"/>
      <c r="D10" s="73"/>
      <c r="E10" s="72"/>
      <c r="F10" s="73"/>
      <c r="G10" s="72"/>
      <c r="H10" s="73"/>
      <c r="I10" s="73"/>
      <c r="J10" s="72"/>
    </row>
    <row r="11" ht="42" customHeight="1" spans="1:10">
      <c r="A11" s="72"/>
      <c r="B11" s="73"/>
      <c r="C11" s="73"/>
      <c r="D11" s="73"/>
      <c r="E11" s="72"/>
      <c r="F11" s="73"/>
      <c r="G11" s="72"/>
      <c r="H11" s="73"/>
      <c r="I11" s="73"/>
      <c r="J11" s="72"/>
    </row>
    <row r="12" customHeight="1" spans="1:10">
      <c r="A12" t="s">
        <v>396</v>
      </c>
    </row>
  </sheetData>
  <mergeCells count="2">
    <mergeCell ref="A2:J2"/>
    <mergeCell ref="A3:H3"/>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8"/>
  <sheetViews>
    <sheetView showZeros="0" workbookViewId="0">
      <selection activeCell="E20" sqref="E20"/>
    </sheetView>
  </sheetViews>
  <sheetFormatPr defaultColWidth="20" defaultRowHeight="15" customHeight="1" outlineLevelCol="7"/>
  <cols>
    <col min="1" max="16384" width="20" customWidth="1"/>
  </cols>
  <sheetData>
    <row r="1" ht="18.75" customHeight="1" spans="1:8">
      <c r="A1" s="53"/>
      <c r="B1" s="53"/>
      <c r="C1" s="53"/>
      <c r="D1" s="53"/>
      <c r="E1" s="53"/>
      <c r="F1" s="53"/>
      <c r="G1" s="53"/>
      <c r="H1" s="54" t="s">
        <v>397</v>
      </c>
    </row>
    <row r="2" ht="30.65" customHeight="1" spans="1:8">
      <c r="A2" s="55" t="s">
        <v>398</v>
      </c>
      <c r="B2" s="55"/>
      <c r="C2" s="55"/>
      <c r="D2" s="55"/>
      <c r="E2" s="55"/>
      <c r="F2" s="55"/>
      <c r="G2" s="55"/>
      <c r="H2" s="55"/>
    </row>
    <row r="3" ht="31" customHeight="1" spans="1:8">
      <c r="A3" s="53" t="s">
        <v>55</v>
      </c>
      <c r="B3" s="53"/>
      <c r="C3" s="53"/>
      <c r="D3" s="53"/>
      <c r="E3" s="53"/>
      <c r="F3" s="53"/>
      <c r="G3" s="53"/>
      <c r="H3" s="53"/>
    </row>
    <row r="4" ht="18.75" customHeight="1" spans="1:8">
      <c r="A4" s="56" t="s">
        <v>179</v>
      </c>
      <c r="B4" s="56" t="s">
        <v>399</v>
      </c>
      <c r="C4" s="56" t="s">
        <v>400</v>
      </c>
      <c r="D4" s="56" t="s">
        <v>401</v>
      </c>
      <c r="E4" s="56" t="s">
        <v>402</v>
      </c>
      <c r="F4" s="56" t="s">
        <v>403</v>
      </c>
      <c r="G4" s="56"/>
      <c r="H4" s="56"/>
    </row>
    <row r="5" ht="18.75" customHeight="1" spans="1:8">
      <c r="A5" s="56"/>
      <c r="B5" s="56"/>
      <c r="C5" s="56"/>
      <c r="D5" s="56"/>
      <c r="E5" s="56"/>
      <c r="F5" s="56" t="s">
        <v>375</v>
      </c>
      <c r="G5" s="56" t="s">
        <v>404</v>
      </c>
      <c r="H5" s="56" t="s">
        <v>405</v>
      </c>
    </row>
    <row r="6" ht="18.75" customHeight="1" spans="1:8">
      <c r="A6" s="57" t="s">
        <v>150</v>
      </c>
      <c r="B6" s="57" t="s">
        <v>151</v>
      </c>
      <c r="C6" s="57" t="s">
        <v>152</v>
      </c>
      <c r="D6" s="57" t="s">
        <v>406</v>
      </c>
      <c r="E6" s="57" t="s">
        <v>153</v>
      </c>
      <c r="F6" s="57" t="s">
        <v>154</v>
      </c>
      <c r="G6" s="57" t="s">
        <v>155</v>
      </c>
      <c r="H6" s="57" t="s">
        <v>407</v>
      </c>
    </row>
    <row r="7" ht="29.9" customHeight="1" spans="1:8">
      <c r="A7" s="58"/>
      <c r="B7" s="59"/>
      <c r="C7" s="59"/>
      <c r="D7" s="59"/>
      <c r="E7" s="56"/>
      <c r="F7" s="60"/>
      <c r="G7" s="61"/>
      <c r="H7" s="61"/>
    </row>
    <row r="8" ht="29.9" customHeight="1" spans="1:8">
      <c r="A8" s="58"/>
      <c r="B8" s="59"/>
      <c r="C8" s="59"/>
      <c r="D8" s="59"/>
      <c r="E8" s="56"/>
      <c r="F8" s="60"/>
      <c r="G8" s="61"/>
      <c r="H8" s="61"/>
    </row>
    <row r="9" ht="29.9" customHeight="1" spans="1:8">
      <c r="A9" s="58"/>
      <c r="B9" s="59"/>
      <c r="C9" s="59"/>
      <c r="D9" s="59"/>
      <c r="E9" s="56"/>
      <c r="F9" s="60"/>
      <c r="G9" s="61"/>
      <c r="H9" s="61"/>
    </row>
    <row r="10" ht="29.9" customHeight="1" spans="1:8">
      <c r="A10" s="58"/>
      <c r="B10" s="59"/>
      <c r="C10" s="59"/>
      <c r="D10" s="59"/>
      <c r="E10" s="56"/>
      <c r="F10" s="60"/>
      <c r="G10" s="61"/>
      <c r="H10" s="61"/>
    </row>
    <row r="11" ht="29.9" customHeight="1" spans="1:8">
      <c r="A11" s="58"/>
      <c r="B11" s="59"/>
      <c r="C11" s="59"/>
      <c r="D11" s="59"/>
      <c r="E11" s="56"/>
      <c r="F11" s="60"/>
      <c r="G11" s="61"/>
      <c r="H11" s="61"/>
    </row>
    <row r="12" ht="29.9" customHeight="1" spans="1:8">
      <c r="A12" s="58"/>
      <c r="B12" s="59"/>
      <c r="C12" s="59"/>
      <c r="D12" s="59"/>
      <c r="E12" s="56"/>
      <c r="F12" s="60"/>
      <c r="G12" s="61"/>
      <c r="H12" s="61"/>
    </row>
    <row r="13" ht="29.9" customHeight="1" spans="1:8">
      <c r="A13" s="58"/>
      <c r="B13" s="59"/>
      <c r="C13" s="59"/>
      <c r="D13" s="59"/>
      <c r="E13" s="56"/>
      <c r="F13" s="60"/>
      <c r="G13" s="61"/>
      <c r="H13" s="61"/>
    </row>
    <row r="14" ht="29.9" customHeight="1" spans="1:8">
      <c r="A14" s="58"/>
      <c r="B14" s="59"/>
      <c r="C14" s="59"/>
      <c r="D14" s="59"/>
      <c r="E14" s="56"/>
      <c r="F14" s="60"/>
      <c r="G14" s="61"/>
      <c r="H14" s="61"/>
    </row>
    <row r="15" ht="29.9" customHeight="1" spans="1:8">
      <c r="A15" s="58"/>
      <c r="B15" s="59"/>
      <c r="C15" s="59"/>
      <c r="D15" s="59"/>
      <c r="E15" s="56"/>
      <c r="F15" s="60"/>
      <c r="G15" s="61"/>
      <c r="H15" s="61"/>
    </row>
    <row r="16" s="51" customFormat="1" ht="20.15" customHeight="1" spans="1:8">
      <c r="A16" s="62" t="s">
        <v>58</v>
      </c>
      <c r="B16" s="62"/>
      <c r="C16" s="62"/>
      <c r="D16" s="62"/>
      <c r="E16" s="62"/>
      <c r="F16" s="63"/>
      <c r="G16" s="64"/>
      <c r="H16" s="64"/>
    </row>
    <row r="17" s="52" customFormat="1" ht="25" customHeight="1" spans="1:8">
      <c r="A17" s="65" t="s">
        <v>408</v>
      </c>
      <c r="B17" s="66"/>
      <c r="C17" s="66"/>
      <c r="D17" s="66"/>
      <c r="E17" s="66"/>
      <c r="F17" s="66"/>
      <c r="G17" s="66"/>
      <c r="H17" s="66"/>
    </row>
    <row r="18" customHeight="1" spans="1:8">
      <c r="A18" t="s">
        <v>409</v>
      </c>
    </row>
  </sheetData>
  <mergeCells count="9">
    <mergeCell ref="A2:H2"/>
    <mergeCell ref="F4:H4"/>
    <mergeCell ref="A16:E16"/>
    <mergeCell ref="A17:H17"/>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7"/>
  <sheetViews>
    <sheetView showZeros="0" workbookViewId="0">
      <selection activeCell="D19" sqref="D19"/>
    </sheetView>
  </sheetViews>
  <sheetFormatPr defaultColWidth="18.1333333333333" defaultRowHeight="14.25" customHeight="1"/>
  <cols>
    <col min="1" max="16384" width="18.1333333333333" customWidth="1"/>
  </cols>
  <sheetData>
    <row r="1" ht="13.5" customHeight="1" spans="1:11">
      <c r="D1" s="1"/>
      <c r="E1" s="1"/>
      <c r="F1" s="1"/>
      <c r="G1" s="1"/>
      <c r="K1" s="2" t="s">
        <v>410</v>
      </c>
    </row>
    <row r="2" ht="27.75" customHeight="1" spans="1:11">
      <c r="A2" s="26" t="s">
        <v>411</v>
      </c>
      <c r="B2" s="26"/>
      <c r="C2" s="26"/>
      <c r="D2" s="26"/>
      <c r="E2" s="26"/>
      <c r="F2" s="26"/>
      <c r="G2" s="26"/>
      <c r="H2" s="26"/>
      <c r="I2" s="26"/>
      <c r="J2" s="26"/>
      <c r="K2" s="26"/>
    </row>
    <row r="3" ht="13.5" customHeight="1" spans="1:11">
      <c r="A3" s="277" t="s">
        <v>55</v>
      </c>
      <c r="B3" s="28"/>
      <c r="C3" s="28"/>
      <c r="D3" s="28"/>
      <c r="E3" s="28"/>
      <c r="F3" s="28"/>
      <c r="G3" s="28"/>
      <c r="H3" s="29"/>
      <c r="I3" s="29"/>
      <c r="J3" s="29"/>
      <c r="K3" s="30" t="s">
        <v>169</v>
      </c>
    </row>
    <row r="4" ht="21.75" customHeight="1" spans="1:11">
      <c r="A4" s="31" t="s">
        <v>228</v>
      </c>
      <c r="B4" s="31" t="s">
        <v>181</v>
      </c>
      <c r="C4" s="31" t="s">
        <v>229</v>
      </c>
      <c r="D4" s="32" t="s">
        <v>182</v>
      </c>
      <c r="E4" s="32" t="s">
        <v>183</v>
      </c>
      <c r="F4" s="32" t="s">
        <v>184</v>
      </c>
      <c r="G4" s="32" t="s">
        <v>185</v>
      </c>
      <c r="H4" s="33" t="s">
        <v>58</v>
      </c>
      <c r="I4" s="34" t="s">
        <v>412</v>
      </c>
      <c r="J4" s="35"/>
      <c r="K4" s="36"/>
    </row>
    <row r="5" ht="21.75" customHeight="1" spans="1:11">
      <c r="A5" s="37"/>
      <c r="B5" s="37"/>
      <c r="C5" s="37"/>
      <c r="D5" s="38"/>
      <c r="E5" s="38"/>
      <c r="F5" s="38"/>
      <c r="G5" s="38"/>
      <c r="H5" s="39"/>
      <c r="I5" s="32" t="s">
        <v>61</v>
      </c>
      <c r="J5" s="32" t="s">
        <v>62</v>
      </c>
      <c r="K5" s="32" t="s">
        <v>63</v>
      </c>
    </row>
    <row r="6" ht="40.5" customHeight="1" spans="1:11">
      <c r="A6" s="40"/>
      <c r="B6" s="40"/>
      <c r="C6" s="40"/>
      <c r="D6" s="41"/>
      <c r="E6" s="41"/>
      <c r="F6" s="41"/>
      <c r="G6" s="41"/>
      <c r="H6" s="42"/>
      <c r="I6" s="41" t="s">
        <v>60</v>
      </c>
      <c r="J6" s="41"/>
      <c r="K6" s="41"/>
    </row>
    <row r="7" ht="15" customHeight="1" spans="1:11">
      <c r="A7" s="43">
        <v>1</v>
      </c>
      <c r="B7" s="43">
        <v>2</v>
      </c>
      <c r="C7" s="43">
        <v>3</v>
      </c>
      <c r="D7" s="43">
        <v>4</v>
      </c>
      <c r="E7" s="43">
        <v>5</v>
      </c>
      <c r="F7" s="43">
        <v>6</v>
      </c>
      <c r="G7" s="43">
        <v>7</v>
      </c>
      <c r="H7" s="43">
        <v>8</v>
      </c>
      <c r="I7" s="43">
        <v>9</v>
      </c>
      <c r="J7" s="44">
        <v>10</v>
      </c>
      <c r="K7" s="44">
        <v>11</v>
      </c>
    </row>
    <row r="8" ht="36" customHeight="1" spans="1:11">
      <c r="A8" s="43"/>
      <c r="B8" s="43"/>
      <c r="C8" s="43"/>
      <c r="D8" s="43"/>
      <c r="E8" s="43"/>
      <c r="F8" s="43"/>
      <c r="G8" s="43"/>
      <c r="H8" s="43"/>
      <c r="I8" s="43"/>
      <c r="J8" s="44"/>
      <c r="K8" s="44"/>
    </row>
    <row r="9" ht="36" customHeight="1" spans="1:11">
      <c r="A9" s="43"/>
      <c r="B9" s="43"/>
      <c r="C9" s="43"/>
      <c r="D9" s="43"/>
      <c r="E9" s="43"/>
      <c r="F9" s="43"/>
      <c r="G9" s="43"/>
      <c r="H9" s="43"/>
      <c r="I9" s="43"/>
      <c r="J9" s="44"/>
      <c r="K9" s="44"/>
    </row>
    <row r="10" ht="36" customHeight="1" spans="1:11">
      <c r="A10" s="43"/>
      <c r="B10" s="43"/>
      <c r="C10" s="43"/>
      <c r="D10" s="43"/>
      <c r="E10" s="43"/>
      <c r="F10" s="43"/>
      <c r="G10" s="43"/>
      <c r="H10" s="43"/>
      <c r="I10" s="43"/>
      <c r="J10" s="44"/>
      <c r="K10" s="44"/>
    </row>
    <row r="11" ht="36" customHeight="1" spans="1:11">
      <c r="A11" s="43"/>
      <c r="B11" s="43"/>
      <c r="C11" s="43"/>
      <c r="D11" s="43"/>
      <c r="E11" s="43"/>
      <c r="F11" s="43"/>
      <c r="G11" s="43"/>
      <c r="H11" s="43"/>
      <c r="I11" s="43"/>
      <c r="J11" s="44"/>
      <c r="K11" s="44"/>
    </row>
    <row r="12" ht="36" customHeight="1" spans="1:11">
      <c r="A12" s="43"/>
      <c r="B12" s="43"/>
      <c r="C12" s="43"/>
      <c r="D12" s="43"/>
      <c r="E12" s="43"/>
      <c r="F12" s="43"/>
      <c r="G12" s="43"/>
      <c r="H12" s="43"/>
      <c r="I12" s="43"/>
      <c r="J12" s="44"/>
      <c r="K12" s="44"/>
    </row>
    <row r="13" ht="36" customHeight="1" spans="1:11">
      <c r="A13" s="43"/>
      <c r="B13" s="43"/>
      <c r="C13" s="43"/>
      <c r="D13" s="43"/>
      <c r="E13" s="43"/>
      <c r="F13" s="43"/>
      <c r="G13" s="43"/>
      <c r="H13" s="43"/>
      <c r="I13" s="43"/>
      <c r="J13" s="44"/>
      <c r="K13" s="44"/>
    </row>
    <row r="14" ht="36" customHeight="1" spans="1:11">
      <c r="A14" s="45"/>
      <c r="B14" s="46"/>
      <c r="C14" s="45"/>
      <c r="D14" s="45"/>
      <c r="E14" s="45"/>
      <c r="F14" s="45"/>
      <c r="G14" s="45"/>
      <c r="H14" s="47"/>
      <c r="I14" s="47"/>
      <c r="J14" s="47"/>
      <c r="K14" s="47"/>
    </row>
    <row r="15" ht="36" customHeight="1" spans="1:11">
      <c r="A15" s="46"/>
      <c r="B15" s="46"/>
      <c r="C15" s="46"/>
      <c r="D15" s="46"/>
      <c r="E15" s="46"/>
      <c r="F15" s="46"/>
      <c r="G15" s="46"/>
      <c r="H15" s="47"/>
      <c r="I15" s="47"/>
      <c r="J15" s="47"/>
      <c r="K15" s="47"/>
    </row>
    <row r="16" ht="18.75" customHeight="1" spans="1:11">
      <c r="A16" s="48" t="s">
        <v>106</v>
      </c>
      <c r="B16" s="49"/>
      <c r="C16" s="49"/>
      <c r="D16" s="49"/>
      <c r="E16" s="49"/>
      <c r="F16" s="49"/>
      <c r="G16" s="50"/>
      <c r="H16" s="47"/>
      <c r="I16" s="47"/>
      <c r="J16" s="47"/>
      <c r="K16" s="47"/>
    </row>
    <row r="17" customHeight="1" spans="1:1">
      <c r="A17" t="s">
        <v>413</v>
      </c>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3"/>
  <sheetViews>
    <sheetView showZeros="0" tabSelected="1" workbookViewId="0">
      <selection activeCell="E27" sqref="E27"/>
    </sheetView>
  </sheetViews>
  <sheetFormatPr defaultColWidth="23.6333333333333" defaultRowHeight="14.25" customHeight="1" outlineLevelCol="6"/>
  <cols>
    <col min="1" max="2" width="23.6333333333333" customWidth="1"/>
    <col min="3" max="3" width="35.375" customWidth="1"/>
    <col min="4" max="16384" width="23.6333333333333" customWidth="1"/>
  </cols>
  <sheetData>
    <row r="1" ht="13.5" customHeight="1" spans="1:7">
      <c r="D1" s="1"/>
      <c r="G1" s="2" t="s">
        <v>414</v>
      </c>
    </row>
    <row r="2" ht="27.75" customHeight="1" spans="1:7">
      <c r="A2" s="3" t="s">
        <v>415</v>
      </c>
      <c r="B2" s="3"/>
      <c r="C2" s="3"/>
      <c r="D2" s="3"/>
      <c r="E2" s="3"/>
      <c r="F2" s="3"/>
      <c r="G2" s="3"/>
    </row>
    <row r="3" ht="13.5" customHeight="1" spans="1:7">
      <c r="A3" s="4" t="str">
        <f>"单位名称："&amp;"维西傈僳族自治县维登乡卫生院"</f>
        <v>单位名称：维西傈僳族自治县维登乡卫生院</v>
      </c>
      <c r="B3" s="5"/>
      <c r="C3" s="5"/>
      <c r="D3" s="5"/>
      <c r="E3" s="6"/>
      <c r="F3" s="6"/>
      <c r="G3" s="7" t="s">
        <v>169</v>
      </c>
    </row>
    <row r="4" ht="21.75" customHeight="1" spans="1:7">
      <c r="A4" s="8" t="s">
        <v>229</v>
      </c>
      <c r="B4" s="8" t="s">
        <v>228</v>
      </c>
      <c r="C4" s="8" t="s">
        <v>181</v>
      </c>
      <c r="D4" s="9" t="s">
        <v>416</v>
      </c>
      <c r="E4" s="10" t="s">
        <v>61</v>
      </c>
      <c r="F4" s="11"/>
      <c r="G4" s="12"/>
    </row>
    <row r="5" ht="21.75" customHeight="1" spans="1:7">
      <c r="A5" s="13"/>
      <c r="B5" s="13"/>
      <c r="C5" s="13"/>
      <c r="D5" s="14"/>
      <c r="E5" s="8" t="s">
        <v>417</v>
      </c>
      <c r="F5" s="8" t="s">
        <v>418</v>
      </c>
      <c r="G5" s="9" t="s">
        <v>419</v>
      </c>
    </row>
    <row r="6" ht="40.5" customHeight="1" spans="1:7">
      <c r="A6" s="15"/>
      <c r="B6" s="15"/>
      <c r="C6" s="15"/>
      <c r="D6" s="16"/>
      <c r="E6" s="15" t="s">
        <v>60</v>
      </c>
      <c r="F6" s="15"/>
      <c r="G6" s="16"/>
    </row>
    <row r="7" ht="15" customHeight="1" spans="1:7">
      <c r="A7" s="17">
        <v>1</v>
      </c>
      <c r="B7" s="17">
        <v>2</v>
      </c>
      <c r="C7" s="17">
        <v>3</v>
      </c>
      <c r="D7" s="17">
        <v>4</v>
      </c>
      <c r="E7" s="17">
        <v>8</v>
      </c>
      <c r="F7" s="17">
        <v>9</v>
      </c>
      <c r="G7" s="18">
        <v>10</v>
      </c>
    </row>
    <row r="8" ht="29.9" customHeight="1" spans="1:7">
      <c r="A8" s="19" t="s">
        <v>73</v>
      </c>
      <c r="B8" s="20"/>
      <c r="C8" s="20"/>
      <c r="D8" s="19"/>
      <c r="E8" s="21">
        <v>246009.4</v>
      </c>
      <c r="F8" s="21"/>
      <c r="G8" s="21"/>
    </row>
    <row r="9" ht="29.9" customHeight="1" spans="1:7">
      <c r="A9" s="19"/>
      <c r="B9" s="20" t="s">
        <v>420</v>
      </c>
      <c r="C9" s="20" t="s">
        <v>257</v>
      </c>
      <c r="D9" s="19" t="s">
        <v>421</v>
      </c>
      <c r="E9" s="21">
        <v>149009.4</v>
      </c>
      <c r="F9" s="21"/>
      <c r="G9" s="21"/>
    </row>
    <row r="10" ht="29.9" customHeight="1" spans="1:7">
      <c r="A10" s="22"/>
      <c r="B10" s="20" t="s">
        <v>420</v>
      </c>
      <c r="C10" s="20" t="s">
        <v>254</v>
      </c>
      <c r="D10" s="19" t="s">
        <v>421</v>
      </c>
      <c r="E10" s="21">
        <v>7000</v>
      </c>
      <c r="F10" s="21"/>
      <c r="G10" s="21"/>
    </row>
    <row r="11" ht="29.9" customHeight="1" spans="1:7">
      <c r="A11" s="22"/>
      <c r="B11" s="20" t="s">
        <v>422</v>
      </c>
      <c r="C11" s="20" t="s">
        <v>261</v>
      </c>
      <c r="D11" s="19" t="s">
        <v>421</v>
      </c>
      <c r="E11" s="21">
        <v>90000</v>
      </c>
      <c r="F11" s="21"/>
      <c r="G11" s="21"/>
    </row>
    <row r="12" ht="29.9" customHeight="1" spans="1:7">
      <c r="A12" s="23" t="s">
        <v>58</v>
      </c>
      <c r="B12" s="24" t="s">
        <v>423</v>
      </c>
      <c r="C12" s="24"/>
      <c r="D12" s="25"/>
      <c r="E12" s="21">
        <v>246009.4</v>
      </c>
      <c r="F12" s="21"/>
      <c r="G12" s="21"/>
    </row>
    <row r="13" customHeight="1" spans="1:7">
      <c r="A13" t="s">
        <v>424</v>
      </c>
    </row>
  </sheetData>
  <mergeCells count="11">
    <mergeCell ref="A2:G2"/>
    <mergeCell ref="A3:D3"/>
    <mergeCell ref="E4:G4"/>
    <mergeCell ref="A12:D12"/>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17"/>
  <sheetViews>
    <sheetView showZeros="0" workbookViewId="0">
      <selection activeCell="G20" sqref="G20"/>
    </sheetView>
  </sheetViews>
  <sheetFormatPr defaultColWidth="8" defaultRowHeight="14.25" customHeight="1"/>
  <cols>
    <col min="1" max="1" width="21.1416666666667" customWidth="1"/>
    <col min="2" max="2" width="13.6333333333333" customWidth="1"/>
    <col min="3" max="19" width="10.1333333333333" customWidth="1"/>
  </cols>
  <sheetData>
    <row r="1" ht="12" customHeight="1" spans="1:19">
      <c r="A1" s="231"/>
      <c r="J1" s="232"/>
      <c r="R1" s="2" t="s">
        <v>53</v>
      </c>
    </row>
    <row r="2" ht="36" customHeight="1" spans="1:19">
      <c r="A2" s="233" t="s">
        <v>54</v>
      </c>
      <c r="B2" s="26"/>
      <c r="C2" s="26"/>
      <c r="D2" s="26"/>
      <c r="E2" s="26"/>
      <c r="F2" s="26"/>
      <c r="G2" s="26"/>
      <c r="H2" s="26"/>
      <c r="I2" s="26"/>
      <c r="J2" s="69"/>
      <c r="K2" s="26"/>
      <c r="L2" s="26"/>
      <c r="M2" s="26"/>
      <c r="N2" s="26"/>
      <c r="O2" s="26"/>
      <c r="P2" s="26"/>
      <c r="Q2" s="26"/>
      <c r="R2" s="26"/>
      <c r="S2" s="26"/>
    </row>
    <row r="3" ht="20.25" customHeight="1" spans="1:19">
      <c r="A3" s="118" t="s">
        <v>55</v>
      </c>
      <c r="B3" s="29"/>
      <c r="C3" s="29"/>
      <c r="D3" s="29"/>
      <c r="E3" s="29"/>
      <c r="F3" s="29"/>
      <c r="G3" s="29"/>
      <c r="H3" s="29"/>
      <c r="I3" s="29"/>
      <c r="J3" s="234"/>
      <c r="K3" s="29"/>
      <c r="L3" s="29"/>
      <c r="M3" s="29"/>
      <c r="N3" s="30"/>
      <c r="O3" s="30"/>
      <c r="P3" s="30"/>
      <c r="Q3" s="30"/>
      <c r="R3" s="30" t="s">
        <v>2</v>
      </c>
      <c r="S3" s="30" t="s">
        <v>2</v>
      </c>
    </row>
    <row r="4" ht="18.75" customHeight="1" spans="1:19">
      <c r="A4" s="235" t="s">
        <v>56</v>
      </c>
      <c r="B4" s="236" t="s">
        <v>57</v>
      </c>
      <c r="C4" s="236" t="s">
        <v>58</v>
      </c>
      <c r="D4" s="237" t="s">
        <v>59</v>
      </c>
      <c r="E4" s="238"/>
      <c r="F4" s="238"/>
      <c r="G4" s="238"/>
      <c r="H4" s="238"/>
      <c r="I4" s="238"/>
      <c r="J4" s="239"/>
      <c r="K4" s="238"/>
      <c r="L4" s="238"/>
      <c r="M4" s="238"/>
      <c r="N4" s="240"/>
      <c r="O4" s="240" t="s">
        <v>47</v>
      </c>
      <c r="P4" s="240"/>
      <c r="Q4" s="240"/>
      <c r="R4" s="240"/>
      <c r="S4" s="240"/>
    </row>
    <row r="5" ht="18" customHeight="1" spans="1:19">
      <c r="A5" s="241"/>
      <c r="B5" s="242"/>
      <c r="C5" s="242"/>
      <c r="D5" s="242" t="s">
        <v>60</v>
      </c>
      <c r="E5" s="242" t="s">
        <v>61</v>
      </c>
      <c r="F5" s="242" t="s">
        <v>62</v>
      </c>
      <c r="G5" s="242" t="s">
        <v>63</v>
      </c>
      <c r="H5" s="242" t="s">
        <v>64</v>
      </c>
      <c r="I5" s="243" t="s">
        <v>65</v>
      </c>
      <c r="J5" s="244"/>
      <c r="K5" s="243" t="s">
        <v>66</v>
      </c>
      <c r="L5" s="243" t="s">
        <v>67</v>
      </c>
      <c r="M5" s="243" t="s">
        <v>68</v>
      </c>
      <c r="N5" s="245" t="s">
        <v>69</v>
      </c>
      <c r="O5" s="246" t="s">
        <v>60</v>
      </c>
      <c r="P5" s="246" t="s">
        <v>61</v>
      </c>
      <c r="Q5" s="246" t="s">
        <v>62</v>
      </c>
      <c r="R5" s="246" t="s">
        <v>63</v>
      </c>
      <c r="S5" s="246" t="s">
        <v>70</v>
      </c>
    </row>
    <row r="6" ht="29.25" customHeight="1" spans="1:19">
      <c r="A6" s="247"/>
      <c r="B6" s="248"/>
      <c r="C6" s="248"/>
      <c r="D6" s="248"/>
      <c r="E6" s="248"/>
      <c r="F6" s="248"/>
      <c r="G6" s="248"/>
      <c r="H6" s="248"/>
      <c r="I6" s="249" t="s">
        <v>60</v>
      </c>
      <c r="J6" s="249" t="s">
        <v>71</v>
      </c>
      <c r="K6" s="249" t="s">
        <v>66</v>
      </c>
      <c r="L6" s="249" t="s">
        <v>67</v>
      </c>
      <c r="M6" s="249" t="s">
        <v>68</v>
      </c>
      <c r="N6" s="249" t="s">
        <v>69</v>
      </c>
      <c r="O6" s="249"/>
      <c r="P6" s="249"/>
      <c r="Q6" s="249"/>
      <c r="R6" s="249"/>
      <c r="S6" s="249"/>
    </row>
    <row r="7" ht="16.5" customHeight="1" spans="1:19">
      <c r="A7" s="250">
        <v>1</v>
      </c>
      <c r="B7" s="43">
        <v>2</v>
      </c>
      <c r="C7" s="43">
        <v>3</v>
      </c>
      <c r="D7" s="43">
        <v>4</v>
      </c>
      <c r="E7" s="250">
        <v>5</v>
      </c>
      <c r="F7" s="43">
        <v>6</v>
      </c>
      <c r="G7" s="43">
        <v>7</v>
      </c>
      <c r="H7" s="250">
        <v>8</v>
      </c>
      <c r="I7" s="43">
        <v>9</v>
      </c>
      <c r="J7" s="44">
        <v>10</v>
      </c>
      <c r="K7" s="44">
        <v>11</v>
      </c>
      <c r="L7" s="251">
        <v>12</v>
      </c>
      <c r="M7" s="44">
        <v>13</v>
      </c>
      <c r="N7" s="44">
        <v>14</v>
      </c>
      <c r="O7" s="44">
        <v>15</v>
      </c>
      <c r="P7" s="44">
        <v>16</v>
      </c>
      <c r="Q7" s="44">
        <v>17</v>
      </c>
      <c r="R7" s="44">
        <v>18</v>
      </c>
      <c r="S7" s="44">
        <v>19</v>
      </c>
    </row>
    <row r="8" ht="31.4" customHeight="1" spans="1:19">
      <c r="A8" s="252" t="s">
        <v>72</v>
      </c>
      <c r="B8" s="253" t="s">
        <v>73</v>
      </c>
      <c r="C8" s="254">
        <v>7498991.65</v>
      </c>
      <c r="D8" s="254">
        <v>7498991.65</v>
      </c>
      <c r="E8" s="255">
        <v>5998991.65</v>
      </c>
      <c r="F8" s="255"/>
      <c r="G8" s="255"/>
      <c r="H8" s="255"/>
      <c r="I8" s="255">
        <v>1500000</v>
      </c>
      <c r="J8" s="255">
        <v>1500000</v>
      </c>
      <c r="K8" s="255"/>
      <c r="L8" s="255"/>
      <c r="M8" s="255"/>
      <c r="N8" s="255"/>
      <c r="O8" s="164"/>
      <c r="P8" s="164"/>
      <c r="Q8" s="164"/>
      <c r="R8" s="164"/>
      <c r="S8" s="164"/>
    </row>
    <row r="9" ht="31.4" customHeight="1" spans="1:19">
      <c r="A9" s="256"/>
      <c r="B9" s="257"/>
      <c r="C9" s="255"/>
      <c r="D9" s="255"/>
      <c r="E9" s="255"/>
      <c r="F9" s="255"/>
      <c r="G9" s="255"/>
      <c r="H9" s="255"/>
      <c r="I9" s="255"/>
      <c r="J9" s="255"/>
      <c r="K9" s="255"/>
      <c r="L9" s="255"/>
      <c r="M9" s="255"/>
      <c r="N9" s="255"/>
      <c r="O9" s="164"/>
      <c r="P9" s="164"/>
      <c r="Q9" s="164"/>
      <c r="R9" s="164"/>
      <c r="S9" s="164"/>
    </row>
    <row r="10" ht="31.4" customHeight="1" spans="1:19">
      <c r="A10" s="87"/>
      <c r="B10" s="87"/>
      <c r="C10" s="124"/>
      <c r="D10" s="195"/>
      <c r="E10" s="111"/>
      <c r="F10" s="111"/>
      <c r="G10" s="111"/>
      <c r="H10" s="111"/>
      <c r="I10" s="111"/>
      <c r="J10" s="111"/>
      <c r="K10" s="111"/>
      <c r="L10" s="111"/>
      <c r="M10" s="111"/>
      <c r="N10" s="111"/>
      <c r="O10" s="111"/>
      <c r="P10" s="111"/>
      <c r="Q10" s="111"/>
      <c r="R10" s="111"/>
      <c r="S10" s="111"/>
    </row>
    <row r="11" ht="31.4" customHeight="1" spans="1:19">
      <c r="A11" s="87"/>
      <c r="B11" s="87"/>
      <c r="C11" s="124"/>
      <c r="D11" s="195"/>
      <c r="E11" s="111"/>
      <c r="F11" s="111"/>
      <c r="G11" s="111"/>
      <c r="H11" s="111"/>
      <c r="I11" s="111"/>
      <c r="J11" s="111"/>
      <c r="K11" s="111"/>
      <c r="L11" s="111"/>
      <c r="M11" s="111"/>
      <c r="N11" s="111"/>
      <c r="O11" s="111"/>
      <c r="P11" s="111"/>
      <c r="Q11" s="111"/>
      <c r="R11" s="111"/>
      <c r="S11" s="111"/>
    </row>
    <row r="12" ht="31.4" customHeight="1" spans="1:19">
      <c r="A12" s="87"/>
      <c r="B12" s="87"/>
      <c r="C12" s="124"/>
      <c r="D12" s="195"/>
      <c r="E12" s="111"/>
      <c r="F12" s="111"/>
      <c r="G12" s="111"/>
      <c r="H12" s="111"/>
      <c r="I12" s="111"/>
      <c r="J12" s="111"/>
      <c r="K12" s="111"/>
      <c r="L12" s="111"/>
      <c r="M12" s="111"/>
      <c r="N12" s="111"/>
      <c r="O12" s="111"/>
      <c r="P12" s="111"/>
      <c r="Q12" s="111"/>
      <c r="R12" s="111"/>
      <c r="S12" s="111"/>
    </row>
    <row r="13" ht="31.4" customHeight="1" spans="1:19">
      <c r="A13" s="87"/>
      <c r="B13" s="87"/>
      <c r="C13" s="124"/>
      <c r="D13" s="195"/>
      <c r="E13" s="111"/>
      <c r="F13" s="111"/>
      <c r="G13" s="111"/>
      <c r="H13" s="111"/>
      <c r="I13" s="111"/>
      <c r="J13" s="111"/>
      <c r="K13" s="111"/>
      <c r="L13" s="111"/>
      <c r="M13" s="111"/>
      <c r="N13" s="111"/>
      <c r="O13" s="111"/>
      <c r="P13" s="111"/>
      <c r="Q13" s="111"/>
      <c r="R13" s="111"/>
      <c r="S13" s="111"/>
    </row>
    <row r="14" ht="31.4" customHeight="1" spans="1:19">
      <c r="A14" s="87"/>
      <c r="B14" s="87"/>
      <c r="C14" s="124"/>
      <c r="D14" s="195"/>
      <c r="E14" s="111"/>
      <c r="F14" s="111"/>
      <c r="G14" s="111"/>
      <c r="H14" s="111"/>
      <c r="I14" s="111"/>
      <c r="J14" s="111"/>
      <c r="K14" s="111"/>
      <c r="L14" s="111"/>
      <c r="M14" s="111"/>
      <c r="N14" s="111"/>
      <c r="O14" s="111"/>
      <c r="P14" s="111"/>
      <c r="Q14" s="111"/>
      <c r="R14" s="111"/>
      <c r="S14" s="111"/>
    </row>
    <row r="15" ht="31.4" customHeight="1" spans="1:19">
      <c r="A15" s="87"/>
      <c r="B15" s="87"/>
      <c r="C15" s="124"/>
      <c r="D15" s="195"/>
      <c r="E15" s="111"/>
      <c r="F15" s="111"/>
      <c r="G15" s="111"/>
      <c r="H15" s="111"/>
      <c r="I15" s="111"/>
      <c r="J15" s="111"/>
      <c r="K15" s="111"/>
      <c r="L15" s="111"/>
      <c r="M15" s="111"/>
      <c r="N15" s="111"/>
      <c r="O15" s="111"/>
      <c r="P15" s="111"/>
      <c r="Q15" s="111"/>
      <c r="R15" s="111"/>
      <c r="S15" s="111"/>
    </row>
    <row r="16" ht="33" customHeight="1" spans="1:19">
      <c r="A16" s="87"/>
      <c r="B16" s="87"/>
      <c r="C16" s="124"/>
      <c r="D16" s="195"/>
      <c r="E16" s="111"/>
      <c r="F16" s="111"/>
      <c r="G16" s="111"/>
      <c r="H16" s="111"/>
      <c r="I16" s="111"/>
      <c r="J16" s="111"/>
      <c r="K16" s="111"/>
      <c r="L16" s="111"/>
      <c r="M16" s="111"/>
      <c r="N16" s="111"/>
      <c r="O16" s="111"/>
      <c r="P16" s="111"/>
      <c r="Q16" s="111"/>
      <c r="R16" s="111"/>
      <c r="S16" s="111"/>
    </row>
    <row r="17" s="51" customFormat="1" ht="23" customHeight="1" spans="1:19">
      <c r="A17" s="258" t="s">
        <v>58</v>
      </c>
      <c r="B17" s="257"/>
      <c r="C17" s="255">
        <v>7498991.65</v>
      </c>
      <c r="D17" s="255">
        <v>7498991.65</v>
      </c>
      <c r="E17" s="255">
        <v>5998991.65</v>
      </c>
      <c r="F17" s="255"/>
      <c r="G17" s="255"/>
      <c r="H17" s="255"/>
      <c r="I17" s="255">
        <v>1500000</v>
      </c>
      <c r="J17" s="255">
        <v>1500000</v>
      </c>
      <c r="K17" s="255"/>
      <c r="L17" s="255"/>
      <c r="M17" s="255"/>
      <c r="N17" s="255"/>
      <c r="O17" s="164"/>
      <c r="P17" s="164"/>
      <c r="Q17" s="164"/>
      <c r="R17" s="164"/>
      <c r="S17" s="164"/>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23"/>
  <sheetViews>
    <sheetView showZeros="0" workbookViewId="0">
      <selection activeCell="E28" sqref="E28"/>
    </sheetView>
  </sheetViews>
  <sheetFormatPr defaultColWidth="14.3833333333333" defaultRowHeight="14.25" customHeight="1"/>
  <cols>
    <col min="1" max="1" width="14.3833333333333" customWidth="1"/>
    <col min="2" max="2" width="30.375" customWidth="1"/>
    <col min="3" max="16384" width="14.3833333333333" customWidth="1"/>
  </cols>
  <sheetData>
    <row r="1" ht="15.75" customHeight="1" spans="1:15">
      <c r="O1" s="127" t="s">
        <v>74</v>
      </c>
    </row>
    <row r="2" ht="28.5" customHeight="1" spans="1:15">
      <c r="A2" s="26" t="s">
        <v>75</v>
      </c>
      <c r="B2" s="26"/>
      <c r="C2" s="26"/>
      <c r="D2" s="26"/>
      <c r="E2" s="26"/>
      <c r="F2" s="26"/>
      <c r="G2" s="26"/>
      <c r="H2" s="26"/>
      <c r="I2" s="26"/>
      <c r="J2" s="26"/>
      <c r="K2" s="26"/>
      <c r="L2" s="26"/>
      <c r="M2" s="26"/>
      <c r="N2" s="26"/>
      <c r="O2" s="26"/>
    </row>
    <row r="3" ht="15" customHeight="1" spans="1:15">
      <c r="A3" s="225" t="str">
        <f>"单位名称："&amp;"维西傈僳族自治县维登乡卫生院"</f>
        <v>单位名称：维西傈僳族自治县维登乡卫生院</v>
      </c>
      <c r="B3" s="226"/>
      <c r="C3" s="227"/>
      <c r="D3" s="228"/>
      <c r="E3" s="227"/>
      <c r="F3" s="227"/>
      <c r="G3" s="227"/>
      <c r="H3" s="228"/>
      <c r="I3" s="227"/>
      <c r="J3" s="228"/>
      <c r="K3" s="227"/>
      <c r="L3" s="227"/>
      <c r="M3" s="229"/>
      <c r="N3" s="229"/>
      <c r="O3" s="152" t="s">
        <v>2</v>
      </c>
    </row>
    <row r="4" ht="18.75" customHeight="1" spans="1:15">
      <c r="A4" s="8" t="s">
        <v>76</v>
      </c>
      <c r="B4" s="8" t="s">
        <v>77</v>
      </c>
      <c r="C4" s="8" t="s">
        <v>58</v>
      </c>
      <c r="D4" s="10" t="s">
        <v>61</v>
      </c>
      <c r="E4" s="178" t="s">
        <v>78</v>
      </c>
      <c r="F4" s="181" t="s">
        <v>79</v>
      </c>
      <c r="G4" s="8" t="s">
        <v>62</v>
      </c>
      <c r="H4" s="8" t="s">
        <v>63</v>
      </c>
      <c r="I4" s="8" t="s">
        <v>80</v>
      </c>
      <c r="J4" s="10" t="s">
        <v>81</v>
      </c>
      <c r="K4" s="11"/>
      <c r="L4" s="11"/>
      <c r="M4" s="11"/>
      <c r="N4" s="11"/>
      <c r="O4" s="12"/>
    </row>
    <row r="5" ht="30" customHeight="1" spans="1:15">
      <c r="A5" s="16"/>
      <c r="B5" s="16"/>
      <c r="C5" s="16"/>
      <c r="D5" s="203" t="s">
        <v>60</v>
      </c>
      <c r="E5" s="184" t="s">
        <v>78</v>
      </c>
      <c r="F5" s="184" t="s">
        <v>79</v>
      </c>
      <c r="G5" s="16"/>
      <c r="H5" s="16"/>
      <c r="I5" s="16"/>
      <c r="J5" s="203" t="s">
        <v>60</v>
      </c>
      <c r="K5" s="139" t="s">
        <v>82</v>
      </c>
      <c r="L5" s="139" t="s">
        <v>83</v>
      </c>
      <c r="M5" s="139" t="s">
        <v>84</v>
      </c>
      <c r="N5" s="139" t="s">
        <v>85</v>
      </c>
      <c r="O5" s="139" t="s">
        <v>86</v>
      </c>
    </row>
    <row r="6" ht="16.5" customHeight="1" spans="1:15">
      <c r="A6" s="141">
        <v>1</v>
      </c>
      <c r="B6" s="141">
        <v>2</v>
      </c>
      <c r="C6" s="203">
        <v>3</v>
      </c>
      <c r="D6" s="203">
        <v>4</v>
      </c>
      <c r="E6" s="203">
        <v>5</v>
      </c>
      <c r="F6" s="203">
        <v>6</v>
      </c>
      <c r="G6" s="203">
        <v>7</v>
      </c>
      <c r="H6" s="203">
        <v>8</v>
      </c>
      <c r="I6" s="203">
        <v>9</v>
      </c>
      <c r="J6" s="203">
        <v>10</v>
      </c>
      <c r="K6" s="203">
        <v>11</v>
      </c>
      <c r="L6" s="203">
        <v>12</v>
      </c>
      <c r="M6" s="203">
        <v>13</v>
      </c>
      <c r="N6" s="203">
        <v>14</v>
      </c>
      <c r="O6" s="203">
        <v>15</v>
      </c>
    </row>
    <row r="7" ht="20.25" customHeight="1" spans="1:15">
      <c r="A7" s="220" t="s">
        <v>87</v>
      </c>
      <c r="B7" s="220" t="s">
        <v>88</v>
      </c>
      <c r="C7" s="170">
        <v>570301.76</v>
      </c>
      <c r="D7" s="170">
        <v>570301.76</v>
      </c>
      <c r="E7" s="170">
        <v>570301.76</v>
      </c>
      <c r="F7" s="170"/>
      <c r="G7" s="170"/>
      <c r="H7" s="170"/>
      <c r="I7" s="170"/>
      <c r="J7" s="170"/>
      <c r="K7" s="170"/>
      <c r="L7" s="170"/>
      <c r="M7" s="170"/>
      <c r="N7" s="170"/>
      <c r="O7" s="170"/>
    </row>
    <row r="8" ht="20.25" customHeight="1" spans="1:15">
      <c r="A8" s="220" t="s">
        <v>89</v>
      </c>
      <c r="B8" s="220" t="str">
        <f>"  "&amp;"行政事业单位养老支出"</f>
        <v>  行政事业单位养老支出</v>
      </c>
      <c r="C8" s="170">
        <v>570301.76</v>
      </c>
      <c r="D8" s="170">
        <v>570301.76</v>
      </c>
      <c r="E8" s="170">
        <v>570301.76</v>
      </c>
      <c r="F8" s="170"/>
      <c r="G8" s="170"/>
      <c r="H8" s="170"/>
      <c r="I8" s="170"/>
      <c r="J8" s="170"/>
      <c r="K8" s="170"/>
      <c r="L8" s="170"/>
      <c r="M8" s="170"/>
      <c r="N8" s="170"/>
      <c r="O8" s="170"/>
    </row>
    <row r="9" ht="20.25" customHeight="1" spans="1:15">
      <c r="A9" s="220" t="s">
        <v>90</v>
      </c>
      <c r="B9" s="220" t="str">
        <f>"    "&amp;"机关事业单位基本养老保险缴费支出"</f>
        <v>    机关事业单位基本养老保险缴费支出</v>
      </c>
      <c r="C9" s="170">
        <v>570301.76</v>
      </c>
      <c r="D9" s="170">
        <v>570301.76</v>
      </c>
      <c r="E9" s="170">
        <v>570301.76</v>
      </c>
      <c r="F9" s="170"/>
      <c r="G9" s="170"/>
      <c r="H9" s="170"/>
      <c r="I9" s="170"/>
      <c r="J9" s="170"/>
      <c r="K9" s="170"/>
      <c r="L9" s="170"/>
      <c r="M9" s="170"/>
      <c r="N9" s="170"/>
      <c r="O9" s="170"/>
    </row>
    <row r="10" ht="20.25" customHeight="1" spans="1:15">
      <c r="A10" s="220" t="s">
        <v>91</v>
      </c>
      <c r="B10" s="220" t="str">
        <f>"    "&amp;"机关事业单位职业年金缴费支出"</f>
        <v>    机关事业单位职业年金缴费支出</v>
      </c>
      <c r="C10" s="170"/>
      <c r="D10" s="170"/>
      <c r="E10" s="170"/>
      <c r="F10" s="170"/>
      <c r="G10" s="170"/>
      <c r="H10" s="170"/>
      <c r="I10" s="170"/>
      <c r="J10" s="170"/>
      <c r="K10" s="170"/>
      <c r="L10" s="170"/>
      <c r="M10" s="170"/>
      <c r="N10" s="170"/>
      <c r="O10" s="170"/>
    </row>
    <row r="11" ht="20.25" customHeight="1" spans="1:15">
      <c r="A11" s="220" t="s">
        <v>92</v>
      </c>
      <c r="B11" s="220" t="s">
        <v>93</v>
      </c>
      <c r="C11" s="170">
        <v>6466039.73</v>
      </c>
      <c r="D11" s="170">
        <v>4966039.73</v>
      </c>
      <c r="E11" s="170">
        <v>4720030.33</v>
      </c>
      <c r="F11" s="170">
        <v>246009.4</v>
      </c>
      <c r="G11" s="170"/>
      <c r="H11" s="170"/>
      <c r="I11" s="170"/>
      <c r="J11" s="170">
        <v>1500000</v>
      </c>
      <c r="K11" s="170">
        <v>1500000</v>
      </c>
      <c r="L11" s="170"/>
      <c r="M11" s="170"/>
      <c r="N11" s="170"/>
      <c r="O11" s="170"/>
    </row>
    <row r="12" ht="20.25" customHeight="1" spans="1:15">
      <c r="A12" s="220" t="s">
        <v>94</v>
      </c>
      <c r="B12" s="220" t="str">
        <f>"  "&amp;"基层医疗卫生机构"</f>
        <v>  基层医疗卫生机构</v>
      </c>
      <c r="C12" s="170">
        <v>5998817.57</v>
      </c>
      <c r="D12" s="170">
        <v>4498817.57</v>
      </c>
      <c r="E12" s="170">
        <v>4252808.17</v>
      </c>
      <c r="F12" s="170">
        <v>246009.4</v>
      </c>
      <c r="G12" s="170"/>
      <c r="H12" s="170"/>
      <c r="I12" s="170"/>
      <c r="J12" s="170">
        <v>1500000</v>
      </c>
      <c r="K12" s="170">
        <v>1500000</v>
      </c>
      <c r="L12" s="170"/>
      <c r="M12" s="170"/>
      <c r="N12" s="170"/>
      <c r="O12" s="170"/>
    </row>
    <row r="13" ht="20.25" customHeight="1" spans="1:15">
      <c r="A13" s="220" t="s">
        <v>95</v>
      </c>
      <c r="B13" s="220" t="str">
        <f>"    "&amp;"乡镇卫生院"</f>
        <v>    乡镇卫生院</v>
      </c>
      <c r="C13" s="170">
        <v>5759808.17</v>
      </c>
      <c r="D13" s="170">
        <v>4259808.17</v>
      </c>
      <c r="E13" s="170">
        <v>4252808.17</v>
      </c>
      <c r="F13" s="170">
        <v>7000</v>
      </c>
      <c r="G13" s="170"/>
      <c r="H13" s="170"/>
      <c r="I13" s="170"/>
      <c r="J13" s="170">
        <v>1500000</v>
      </c>
      <c r="K13" s="170">
        <v>1500000</v>
      </c>
      <c r="L13" s="170"/>
      <c r="M13" s="170"/>
      <c r="N13" s="170"/>
      <c r="O13" s="170"/>
    </row>
    <row r="14" ht="20.25" customHeight="1" spans="1:15">
      <c r="A14" s="220" t="s">
        <v>96</v>
      </c>
      <c r="B14" s="220" t="str">
        <f>"    "&amp;"其他基层医疗卫生机构支出"</f>
        <v>    其他基层医疗卫生机构支出</v>
      </c>
      <c r="C14" s="170">
        <v>239009.4</v>
      </c>
      <c r="D14" s="170">
        <v>239009.4</v>
      </c>
      <c r="E14" s="170"/>
      <c r="F14" s="170">
        <v>239009.4</v>
      </c>
      <c r="G14" s="170"/>
      <c r="H14" s="170"/>
      <c r="I14" s="170"/>
      <c r="J14" s="170"/>
      <c r="K14" s="170"/>
      <c r="L14" s="170"/>
      <c r="M14" s="170"/>
      <c r="N14" s="170"/>
      <c r="O14" s="170"/>
    </row>
    <row r="15" ht="20.25" customHeight="1" spans="1:15">
      <c r="A15" s="220" t="s">
        <v>97</v>
      </c>
      <c r="B15" s="220" t="str">
        <f>"  "&amp;"行政事业单位医疗"</f>
        <v>  行政事业单位医疗</v>
      </c>
      <c r="C15" s="170">
        <v>467222.16</v>
      </c>
      <c r="D15" s="170">
        <v>467222.16</v>
      </c>
      <c r="E15" s="170">
        <v>467222.16</v>
      </c>
      <c r="F15" s="170"/>
      <c r="G15" s="170"/>
      <c r="H15" s="170"/>
      <c r="I15" s="170"/>
      <c r="J15" s="170"/>
      <c r="K15" s="170"/>
      <c r="L15" s="170"/>
      <c r="M15" s="170"/>
      <c r="N15" s="170"/>
      <c r="O15" s="170"/>
    </row>
    <row r="16" s="51" customFormat="1" ht="24" customHeight="1" spans="1:15">
      <c r="A16" s="220" t="s">
        <v>98</v>
      </c>
      <c r="B16" s="220" t="str">
        <f>"    "&amp;"行政单位医疗"</f>
        <v>    行政单位医疗</v>
      </c>
      <c r="C16" s="170"/>
      <c r="D16" s="170"/>
      <c r="E16" s="170"/>
      <c r="F16" s="170"/>
      <c r="G16" s="170"/>
      <c r="H16" s="170"/>
      <c r="I16" s="170"/>
      <c r="J16" s="170"/>
      <c r="K16" s="170"/>
      <c r="L16" s="170"/>
      <c r="M16" s="170"/>
      <c r="N16" s="170"/>
      <c r="O16" s="170"/>
    </row>
    <row r="17" customHeight="1" spans="1:15">
      <c r="A17" s="220" t="s">
        <v>99</v>
      </c>
      <c r="B17" s="220" t="str">
        <f>"    "&amp;"事业单位医疗"</f>
        <v>    事业单位医疗</v>
      </c>
      <c r="C17" s="170">
        <v>262136.7</v>
      </c>
      <c r="D17" s="170">
        <v>262136.7</v>
      </c>
      <c r="E17" s="170">
        <v>262136.7</v>
      </c>
      <c r="F17" s="170"/>
      <c r="G17" s="170"/>
      <c r="H17" s="170"/>
      <c r="I17" s="170"/>
      <c r="J17" s="170"/>
      <c r="K17" s="170"/>
      <c r="L17" s="170"/>
      <c r="M17" s="170"/>
      <c r="N17" s="170"/>
      <c r="O17" s="170"/>
    </row>
    <row r="18" customHeight="1" spans="1:15">
      <c r="A18" s="220" t="s">
        <v>100</v>
      </c>
      <c r="B18" s="220" t="str">
        <f>"    "&amp;"公务员医疗补助"</f>
        <v>    公务员医疗补助</v>
      </c>
      <c r="C18" s="170">
        <v>188296.69</v>
      </c>
      <c r="D18" s="170">
        <v>188296.69</v>
      </c>
      <c r="E18" s="170">
        <v>188296.69</v>
      </c>
      <c r="F18" s="170"/>
      <c r="G18" s="170"/>
      <c r="H18" s="170"/>
      <c r="I18" s="170"/>
      <c r="J18" s="170"/>
      <c r="K18" s="170"/>
      <c r="L18" s="170"/>
      <c r="M18" s="170"/>
      <c r="N18" s="170"/>
      <c r="O18" s="170"/>
    </row>
    <row r="19" customHeight="1" spans="1:15">
      <c r="A19" s="220" t="s">
        <v>101</v>
      </c>
      <c r="B19" s="220" t="str">
        <f>"    "&amp;"其他行政事业单位医疗支出"</f>
        <v>    其他行政事业单位医疗支出</v>
      </c>
      <c r="C19" s="170">
        <v>16788.77</v>
      </c>
      <c r="D19" s="170">
        <v>16788.77</v>
      </c>
      <c r="E19" s="170">
        <v>16788.77</v>
      </c>
      <c r="F19" s="170"/>
      <c r="G19" s="170"/>
      <c r="H19" s="170"/>
      <c r="I19" s="170"/>
      <c r="J19" s="170"/>
      <c r="K19" s="170"/>
      <c r="L19" s="170"/>
      <c r="M19" s="170"/>
      <c r="N19" s="170"/>
      <c r="O19" s="170"/>
    </row>
    <row r="20" customHeight="1" spans="1:15">
      <c r="A20" s="220" t="s">
        <v>102</v>
      </c>
      <c r="B20" s="220" t="s">
        <v>103</v>
      </c>
      <c r="C20" s="170">
        <v>462650.16</v>
      </c>
      <c r="D20" s="170">
        <v>462650.16</v>
      </c>
      <c r="E20" s="170">
        <v>462650.16</v>
      </c>
      <c r="F20" s="170"/>
      <c r="G20" s="170"/>
      <c r="H20" s="170"/>
      <c r="I20" s="170"/>
      <c r="J20" s="170"/>
      <c r="K20" s="170"/>
      <c r="L20" s="170"/>
      <c r="M20" s="170"/>
      <c r="N20" s="170"/>
      <c r="O20" s="170"/>
    </row>
    <row r="21" customHeight="1" spans="1:15">
      <c r="A21" s="220" t="s">
        <v>104</v>
      </c>
      <c r="B21" s="220" t="str">
        <f>"  "&amp;"住房改革支出"</f>
        <v>  住房改革支出</v>
      </c>
      <c r="C21" s="170">
        <v>462650.16</v>
      </c>
      <c r="D21" s="170">
        <v>462650.16</v>
      </c>
      <c r="E21" s="170">
        <v>462650.16</v>
      </c>
      <c r="F21" s="170"/>
      <c r="G21" s="170"/>
      <c r="H21" s="170"/>
      <c r="I21" s="170"/>
      <c r="J21" s="170"/>
      <c r="K21" s="170"/>
      <c r="L21" s="170"/>
      <c r="M21" s="170"/>
      <c r="N21" s="170"/>
      <c r="O21" s="170"/>
    </row>
    <row r="22" customHeight="1" spans="1:15">
      <c r="A22" s="220" t="s">
        <v>105</v>
      </c>
      <c r="B22" s="220" t="str">
        <f>"    "&amp;"住房公积金"</f>
        <v>    住房公积金</v>
      </c>
      <c r="C22" s="170">
        <v>462650.16</v>
      </c>
      <c r="D22" s="170">
        <v>462650.16</v>
      </c>
      <c r="E22" s="170">
        <v>462650.16</v>
      </c>
      <c r="F22" s="170"/>
      <c r="G22" s="170"/>
      <c r="H22" s="170"/>
      <c r="I22" s="170"/>
      <c r="J22" s="170"/>
      <c r="K22" s="170"/>
      <c r="L22" s="170"/>
      <c r="M22" s="170"/>
      <c r="N22" s="170"/>
      <c r="O22" s="170"/>
    </row>
    <row r="23" customHeight="1" spans="1:15">
      <c r="A23" s="166" t="s">
        <v>106</v>
      </c>
      <c r="B23" s="230" t="s">
        <v>106</v>
      </c>
      <c r="C23" s="165">
        <v>7498991.65</v>
      </c>
      <c r="D23" s="170">
        <v>5998991.65</v>
      </c>
      <c r="E23" s="165">
        <v>5752982.25</v>
      </c>
      <c r="F23" s="165">
        <v>246009.4</v>
      </c>
      <c r="G23" s="165"/>
      <c r="H23" s="170"/>
      <c r="I23" s="165"/>
      <c r="J23" s="170">
        <v>1500000</v>
      </c>
      <c r="K23" s="165">
        <v>1500000</v>
      </c>
      <c r="L23" s="165"/>
      <c r="M23" s="165"/>
      <c r="N23" s="165"/>
      <c r="O23" s="165"/>
    </row>
  </sheetData>
  <mergeCells count="11">
    <mergeCell ref="A2:O2"/>
    <mergeCell ref="A3:L3"/>
    <mergeCell ref="D4:F4"/>
    <mergeCell ref="J4:O4"/>
    <mergeCell ref="A23:B23"/>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6"/>
  <sheetViews>
    <sheetView showZeros="0" workbookViewId="0">
      <selection activeCell="C11" sqref="C1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117" t="s">
        <v>107</v>
      </c>
    </row>
    <row r="2" ht="31.5" customHeight="1" spans="1:4">
      <c r="A2" s="68" t="s">
        <v>108</v>
      </c>
      <c r="B2" s="211"/>
      <c r="C2" s="211"/>
      <c r="D2" s="211"/>
    </row>
    <row r="3" ht="17.25" customHeight="1" spans="1:4">
      <c r="A3" s="4" t="str">
        <f>"单位名称："&amp;"维西傈僳族自治县维登乡卫生院"</f>
        <v>单位名称：维西傈僳族自治县维登乡卫生院</v>
      </c>
      <c r="B3" s="212"/>
      <c r="C3" s="212"/>
      <c r="D3" s="152" t="s">
        <v>2</v>
      </c>
    </row>
    <row r="4" ht="24.65" customHeight="1" spans="1:4">
      <c r="A4" s="10" t="s">
        <v>3</v>
      </c>
      <c r="B4" s="12"/>
      <c r="C4" s="10" t="s">
        <v>4</v>
      </c>
      <c r="D4" s="12"/>
    </row>
    <row r="5" ht="15.65" customHeight="1" spans="1:4">
      <c r="A5" s="153" t="s">
        <v>5</v>
      </c>
      <c r="B5" s="180" t="s">
        <v>6</v>
      </c>
      <c r="C5" s="153" t="s">
        <v>109</v>
      </c>
      <c r="D5" s="180" t="s">
        <v>6</v>
      </c>
    </row>
    <row r="6" ht="14.15" customHeight="1" spans="1:4">
      <c r="A6" s="160"/>
      <c r="B6" s="16"/>
      <c r="C6" s="160"/>
      <c r="D6" s="16"/>
    </row>
    <row r="7" ht="29.15" customHeight="1" spans="1:4">
      <c r="A7" s="213" t="s">
        <v>110</v>
      </c>
      <c r="B7" s="214">
        <v>5998991.65</v>
      </c>
      <c r="C7" s="215" t="s">
        <v>111</v>
      </c>
      <c r="D7" s="165">
        <v>5998991.65</v>
      </c>
    </row>
    <row r="8" ht="29.15" customHeight="1" spans="1:4">
      <c r="A8" s="216" t="s">
        <v>112</v>
      </c>
      <c r="B8" s="214">
        <v>5998991.65</v>
      </c>
      <c r="C8" s="217" t="s">
        <v>113</v>
      </c>
      <c r="D8" s="165"/>
    </row>
    <row r="9" ht="29.15" customHeight="1" spans="1:4">
      <c r="A9" s="216" t="s">
        <v>114</v>
      </c>
      <c r="B9" s="218"/>
      <c r="C9" s="217" t="s">
        <v>115</v>
      </c>
      <c r="D9" s="165"/>
    </row>
    <row r="10" ht="29.15" customHeight="1" spans="1:4">
      <c r="A10" s="216" t="s">
        <v>116</v>
      </c>
      <c r="B10" s="218"/>
      <c r="C10" s="217" t="s">
        <v>117</v>
      </c>
      <c r="D10" s="165"/>
    </row>
    <row r="11" ht="29.15" customHeight="1" spans="1:4">
      <c r="A11" s="219" t="s">
        <v>118</v>
      </c>
      <c r="B11" s="164"/>
      <c r="C11" s="217" t="s">
        <v>119</v>
      </c>
      <c r="D11" s="165"/>
    </row>
    <row r="12" ht="29.15" customHeight="1" spans="1:4">
      <c r="A12" s="216" t="s">
        <v>112</v>
      </c>
      <c r="B12" s="164"/>
      <c r="C12" s="217" t="s">
        <v>120</v>
      </c>
      <c r="D12" s="165"/>
    </row>
    <row r="13" ht="29.15" customHeight="1" spans="1:4">
      <c r="A13" s="216" t="s">
        <v>114</v>
      </c>
      <c r="B13" s="164"/>
      <c r="C13" s="217" t="s">
        <v>121</v>
      </c>
      <c r="D13" s="165"/>
    </row>
    <row r="14" ht="29.15" customHeight="1" spans="1:4">
      <c r="A14" s="216" t="s">
        <v>116</v>
      </c>
      <c r="B14" s="164"/>
      <c r="C14" s="217" t="s">
        <v>122</v>
      </c>
      <c r="D14" s="165"/>
    </row>
    <row r="15" ht="29.15" customHeight="1" spans="1:4">
      <c r="A15" s="216"/>
      <c r="B15" s="216"/>
      <c r="C15" s="217" t="s">
        <v>123</v>
      </c>
      <c r="D15" s="165">
        <v>570301.76</v>
      </c>
    </row>
    <row r="16" ht="29.15" customHeight="1" spans="1:4">
      <c r="A16" s="216"/>
      <c r="B16" s="220"/>
      <c r="C16" s="217" t="s">
        <v>124</v>
      </c>
      <c r="D16" s="165">
        <v>4966039.73</v>
      </c>
    </row>
    <row r="17" customHeight="1" spans="1:4">
      <c r="A17" s="221"/>
      <c r="B17" s="213"/>
      <c r="C17" s="217" t="s">
        <v>125</v>
      </c>
      <c r="D17" s="165"/>
    </row>
    <row r="18" customHeight="1" spans="1:4">
      <c r="A18" s="221"/>
      <c r="B18" s="213"/>
      <c r="C18" s="217" t="s">
        <v>126</v>
      </c>
      <c r="D18" s="165"/>
    </row>
    <row r="19" customHeight="1" spans="1:4">
      <c r="A19" s="146"/>
      <c r="B19" s="146"/>
      <c r="C19" s="217" t="s">
        <v>127</v>
      </c>
      <c r="D19" s="165"/>
    </row>
    <row r="20" customHeight="1" spans="1:4">
      <c r="A20" s="146"/>
      <c r="B20" s="146"/>
      <c r="C20" s="217" t="s">
        <v>128</v>
      </c>
      <c r="D20" s="165"/>
    </row>
    <row r="21" customHeight="1" spans="1:4">
      <c r="A21" s="146"/>
      <c r="B21" s="146"/>
      <c r="C21" s="217" t="s">
        <v>129</v>
      </c>
      <c r="D21" s="165"/>
    </row>
    <row r="22" customHeight="1" spans="1:4">
      <c r="A22" s="146"/>
      <c r="B22" s="146"/>
      <c r="C22" s="217" t="s">
        <v>130</v>
      </c>
      <c r="D22" s="165"/>
    </row>
    <row r="23" customHeight="1" spans="1:4">
      <c r="A23" s="146"/>
      <c r="B23" s="146"/>
      <c r="C23" s="217" t="s">
        <v>131</v>
      </c>
      <c r="D23" s="165"/>
    </row>
    <row r="24" customHeight="1" spans="1:4">
      <c r="A24" s="146"/>
      <c r="B24" s="146"/>
      <c r="C24" s="217" t="s">
        <v>132</v>
      </c>
      <c r="D24" s="165"/>
    </row>
    <row r="25" customHeight="1" spans="1:4">
      <c r="A25" s="146"/>
      <c r="B25" s="146"/>
      <c r="C25" s="217" t="s">
        <v>133</v>
      </c>
      <c r="D25" s="165"/>
    </row>
    <row r="26" customHeight="1" spans="1:4">
      <c r="A26" s="146"/>
      <c r="B26" s="146"/>
      <c r="C26" s="217" t="s">
        <v>134</v>
      </c>
      <c r="D26" s="165">
        <v>462650.16</v>
      </c>
    </row>
    <row r="27" customHeight="1" spans="1:4">
      <c r="A27" s="146"/>
      <c r="B27" s="146"/>
      <c r="C27" s="217" t="s">
        <v>135</v>
      </c>
      <c r="D27" s="165"/>
    </row>
    <row r="28" customHeight="1" spans="1:4">
      <c r="A28" s="146"/>
      <c r="B28" s="146"/>
      <c r="C28" s="217" t="s">
        <v>136</v>
      </c>
      <c r="D28" s="165"/>
    </row>
    <row r="29" customHeight="1" spans="1:4">
      <c r="A29" s="146"/>
      <c r="B29" s="146"/>
      <c r="C29" s="217" t="s">
        <v>137</v>
      </c>
      <c r="D29" s="165"/>
    </row>
    <row r="30" customHeight="1" spans="1:4">
      <c r="A30" s="146"/>
      <c r="B30" s="146"/>
      <c r="C30" s="217" t="s">
        <v>138</v>
      </c>
      <c r="D30" s="165"/>
    </row>
    <row r="31" customHeight="1" spans="1:4">
      <c r="A31" s="222"/>
      <c r="B31" s="213"/>
      <c r="C31" s="217" t="s">
        <v>139</v>
      </c>
      <c r="D31" s="165"/>
    </row>
    <row r="32" customHeight="1" spans="1:4">
      <c r="A32" s="222"/>
      <c r="B32" s="213"/>
      <c r="C32" s="217" t="s">
        <v>140</v>
      </c>
      <c r="D32" s="165"/>
    </row>
    <row r="33" customHeight="1" spans="1:4">
      <c r="A33" s="222"/>
      <c r="B33" s="213"/>
      <c r="C33" s="217" t="s">
        <v>141</v>
      </c>
      <c r="D33" s="165"/>
    </row>
    <row r="34" customHeight="1" spans="1:4">
      <c r="A34" s="222"/>
      <c r="B34" s="213"/>
      <c r="C34" s="217" t="s">
        <v>142</v>
      </c>
      <c r="D34" s="165"/>
    </row>
    <row r="35" customHeight="1" spans="1:4">
      <c r="A35" s="222"/>
      <c r="B35" s="213"/>
      <c r="C35" s="221" t="s">
        <v>143</v>
      </c>
      <c r="D35" s="213"/>
    </row>
    <row r="36" customHeight="1" spans="1:4">
      <c r="A36" s="223" t="s">
        <v>144</v>
      </c>
      <c r="B36" s="224">
        <v>5998991.65</v>
      </c>
      <c r="C36" s="222" t="s">
        <v>52</v>
      </c>
      <c r="D36" s="224">
        <v>5998991.65</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21"/>
  <sheetViews>
    <sheetView showZeros="0" workbookViewId="0">
      <selection activeCell="A3" sqref="A3:E3"/>
    </sheetView>
  </sheetViews>
  <sheetFormatPr defaultColWidth="9.14166666666667" defaultRowHeight="14.25" customHeight="1" outlineLevelCol="6"/>
  <cols>
    <col min="1" max="1" width="23.6333333333333" customWidth="1"/>
    <col min="2" max="2" width="29.125" customWidth="1"/>
    <col min="3" max="7" width="23.6333333333333" customWidth="1"/>
  </cols>
  <sheetData>
    <row r="1" ht="12" customHeight="1" spans="1:7">
      <c r="D1" s="150"/>
      <c r="F1" s="127"/>
      <c r="G1" s="127" t="s">
        <v>145</v>
      </c>
    </row>
    <row r="2" ht="39" customHeight="1" spans="1:7">
      <c r="A2" s="3" t="s">
        <v>146</v>
      </c>
      <c r="B2" s="3"/>
      <c r="C2" s="3"/>
      <c r="D2" s="3"/>
      <c r="E2" s="3"/>
      <c r="F2" s="3"/>
      <c r="G2" s="3"/>
    </row>
    <row r="3" ht="18" customHeight="1" spans="1:7">
      <c r="A3" s="4" t="str">
        <f>"单位名称："&amp;"维西傈僳族自治县维登乡卫生院"</f>
        <v>单位名称：维西傈僳族自治县维登乡卫生院</v>
      </c>
      <c r="B3" s="197"/>
      <c r="C3" s="198"/>
      <c r="D3" s="198"/>
      <c r="E3" s="198"/>
      <c r="F3" s="199"/>
      <c r="G3" s="152" t="s">
        <v>2</v>
      </c>
    </row>
    <row r="4" ht="20.25" customHeight="1" spans="1:7">
      <c r="A4" s="200" t="s">
        <v>147</v>
      </c>
      <c r="B4" s="201"/>
      <c r="C4" s="180" t="s">
        <v>58</v>
      </c>
      <c r="D4" s="176" t="s">
        <v>78</v>
      </c>
      <c r="E4" s="11"/>
      <c r="F4" s="12"/>
      <c r="G4" s="156" t="s">
        <v>79</v>
      </c>
    </row>
    <row r="5" ht="20.25" customHeight="1" spans="1:7">
      <c r="A5" s="202" t="s">
        <v>76</v>
      </c>
      <c r="B5" s="202" t="s">
        <v>77</v>
      </c>
      <c r="C5" s="160"/>
      <c r="D5" s="203" t="s">
        <v>60</v>
      </c>
      <c r="E5" s="203" t="s">
        <v>148</v>
      </c>
      <c r="F5" s="203" t="s">
        <v>149</v>
      </c>
      <c r="G5" s="158"/>
    </row>
    <row r="6" ht="13.5" customHeight="1" spans="1:7">
      <c r="A6" s="202" t="s">
        <v>150</v>
      </c>
      <c r="B6" s="202" t="s">
        <v>151</v>
      </c>
      <c r="C6" s="202" t="s">
        <v>152</v>
      </c>
      <c r="D6" s="203">
        <v>4</v>
      </c>
      <c r="E6" s="204" t="s">
        <v>153</v>
      </c>
      <c r="F6" s="204" t="s">
        <v>154</v>
      </c>
      <c r="G6" s="202" t="s">
        <v>155</v>
      </c>
    </row>
    <row r="7" ht="18" customHeight="1" spans="1:7">
      <c r="A7" s="143" t="s">
        <v>87</v>
      </c>
      <c r="B7" s="143" t="s">
        <v>88</v>
      </c>
      <c r="C7" s="205">
        <v>570301.76</v>
      </c>
      <c r="D7" s="205">
        <v>570301.76</v>
      </c>
      <c r="E7" s="205">
        <v>570301.76</v>
      </c>
      <c r="F7" s="205"/>
      <c r="G7" s="205"/>
    </row>
    <row r="8" ht="18" customHeight="1" spans="1:7">
      <c r="A8" s="206" t="s">
        <v>89</v>
      </c>
      <c r="B8" s="206" t="s">
        <v>156</v>
      </c>
      <c r="C8" s="205">
        <v>570301.76</v>
      </c>
      <c r="D8" s="205">
        <v>570301.76</v>
      </c>
      <c r="E8" s="205">
        <v>570301.76</v>
      </c>
      <c r="F8" s="205"/>
      <c r="G8" s="205"/>
    </row>
    <row r="9" ht="18" customHeight="1" spans="1:7">
      <c r="A9" s="207" t="s">
        <v>90</v>
      </c>
      <c r="B9" s="207" t="s">
        <v>157</v>
      </c>
      <c r="C9" s="205">
        <v>570301.76</v>
      </c>
      <c r="D9" s="205">
        <v>570301.76</v>
      </c>
      <c r="E9" s="205">
        <v>570301.76</v>
      </c>
      <c r="F9" s="205"/>
      <c r="G9" s="205"/>
    </row>
    <row r="10" ht="18" customHeight="1" spans="1:7">
      <c r="A10" s="143" t="s">
        <v>92</v>
      </c>
      <c r="B10" s="143" t="s">
        <v>93</v>
      </c>
      <c r="C10" s="205">
        <v>4966039.73</v>
      </c>
      <c r="D10" s="205">
        <v>4720030.33</v>
      </c>
      <c r="E10" s="205">
        <v>4609106.25</v>
      </c>
      <c r="F10" s="205">
        <v>110924.08</v>
      </c>
      <c r="G10" s="205">
        <v>246009.4</v>
      </c>
    </row>
    <row r="11" ht="18" customHeight="1" spans="1:7">
      <c r="A11" s="206" t="s">
        <v>94</v>
      </c>
      <c r="B11" s="206" t="s">
        <v>158</v>
      </c>
      <c r="C11" s="205">
        <v>4498817.57</v>
      </c>
      <c r="D11" s="205">
        <v>4252808.17</v>
      </c>
      <c r="E11" s="205">
        <v>4141884.09</v>
      </c>
      <c r="F11" s="205">
        <v>110924.08</v>
      </c>
      <c r="G11" s="205">
        <v>246009.4</v>
      </c>
    </row>
    <row r="12" ht="18" customHeight="1" spans="1:7">
      <c r="A12" s="207" t="s">
        <v>95</v>
      </c>
      <c r="B12" s="207" t="s">
        <v>159</v>
      </c>
      <c r="C12" s="205">
        <v>4259808.17</v>
      </c>
      <c r="D12" s="205">
        <v>4252808.17</v>
      </c>
      <c r="E12" s="205">
        <v>4141884.09</v>
      </c>
      <c r="F12" s="205">
        <v>110924.08</v>
      </c>
      <c r="G12" s="205">
        <v>7000</v>
      </c>
    </row>
    <row r="13" ht="18" customHeight="1" spans="1:7">
      <c r="A13" s="207" t="s">
        <v>96</v>
      </c>
      <c r="B13" s="207" t="s">
        <v>160</v>
      </c>
      <c r="C13" s="205">
        <v>239009.4</v>
      </c>
      <c r="D13" s="205"/>
      <c r="E13" s="205"/>
      <c r="F13" s="205"/>
      <c r="G13" s="205">
        <v>239009.4</v>
      </c>
    </row>
    <row r="14" ht="18" customHeight="1" spans="1:7">
      <c r="A14" s="206" t="s">
        <v>97</v>
      </c>
      <c r="B14" s="206" t="s">
        <v>161</v>
      </c>
      <c r="C14" s="205">
        <v>467222.16</v>
      </c>
      <c r="D14" s="205">
        <v>467222.16</v>
      </c>
      <c r="E14" s="205">
        <v>467222.16</v>
      </c>
      <c r="F14" s="205"/>
      <c r="G14" s="205"/>
    </row>
    <row r="15" ht="18" customHeight="1" spans="1:7">
      <c r="A15" s="207" t="s">
        <v>99</v>
      </c>
      <c r="B15" s="207" t="s">
        <v>162</v>
      </c>
      <c r="C15" s="205">
        <v>262136.7</v>
      </c>
      <c r="D15" s="205">
        <v>262136.7</v>
      </c>
      <c r="E15" s="205">
        <v>262136.7</v>
      </c>
      <c r="F15" s="205"/>
      <c r="G15" s="205"/>
    </row>
    <row r="16" s="51" customFormat="1" ht="18" customHeight="1" spans="1:7">
      <c r="A16" s="207" t="s">
        <v>100</v>
      </c>
      <c r="B16" s="207" t="s">
        <v>163</v>
      </c>
      <c r="C16" s="205">
        <v>188296.69</v>
      </c>
      <c r="D16" s="205">
        <v>188296.69</v>
      </c>
      <c r="E16" s="205">
        <v>188296.69</v>
      </c>
      <c r="F16" s="205"/>
      <c r="G16" s="205"/>
    </row>
    <row r="17" customHeight="1" spans="1:7">
      <c r="A17" s="207" t="s">
        <v>101</v>
      </c>
      <c r="B17" s="207" t="s">
        <v>164</v>
      </c>
      <c r="C17" s="205">
        <v>16788.77</v>
      </c>
      <c r="D17" s="205">
        <v>16788.77</v>
      </c>
      <c r="E17" s="205">
        <v>16788.77</v>
      </c>
      <c r="F17" s="205"/>
      <c r="G17" s="205"/>
    </row>
    <row r="18" customHeight="1" spans="1:7">
      <c r="A18" s="143" t="s">
        <v>102</v>
      </c>
      <c r="B18" s="143" t="s">
        <v>103</v>
      </c>
      <c r="C18" s="205">
        <v>462650.16</v>
      </c>
      <c r="D18" s="205">
        <v>462650.16</v>
      </c>
      <c r="E18" s="205">
        <v>462650.16</v>
      </c>
      <c r="F18" s="205"/>
      <c r="G18" s="205"/>
    </row>
    <row r="19" customHeight="1" spans="1:7">
      <c r="A19" s="206" t="s">
        <v>104</v>
      </c>
      <c r="B19" s="206" t="s">
        <v>165</v>
      </c>
      <c r="C19" s="205">
        <v>462650.16</v>
      </c>
      <c r="D19" s="205">
        <v>462650.16</v>
      </c>
      <c r="E19" s="205">
        <v>462650.16</v>
      </c>
      <c r="F19" s="205"/>
      <c r="G19" s="205"/>
    </row>
    <row r="20" customHeight="1" spans="1:7">
      <c r="A20" s="207" t="s">
        <v>105</v>
      </c>
      <c r="B20" s="207" t="s">
        <v>166</v>
      </c>
      <c r="C20" s="205">
        <v>462650.16</v>
      </c>
      <c r="D20" s="205">
        <v>462650.16</v>
      </c>
      <c r="E20" s="205">
        <v>462650.16</v>
      </c>
      <c r="F20" s="205"/>
      <c r="G20" s="205"/>
    </row>
    <row r="21" customHeight="1" spans="1:7">
      <c r="A21" s="208" t="s">
        <v>106</v>
      </c>
      <c r="B21" s="209" t="s">
        <v>106</v>
      </c>
      <c r="C21" s="210">
        <v>5998991.65</v>
      </c>
      <c r="D21" s="205">
        <v>5752982.25</v>
      </c>
      <c r="E21" s="210">
        <v>5642058.17</v>
      </c>
      <c r="F21" s="210">
        <v>110924.08</v>
      </c>
      <c r="G21" s="210">
        <v>246009.4</v>
      </c>
    </row>
  </sheetData>
  <mergeCells count="7">
    <mergeCell ref="A2:G2"/>
    <mergeCell ref="A3:E3"/>
    <mergeCell ref="A4:B4"/>
    <mergeCell ref="D4:F4"/>
    <mergeCell ref="A21:B21"/>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8"/>
  <sheetViews>
    <sheetView showZeros="0" workbookViewId="0">
      <selection activeCell="B11" sqref="B11"/>
    </sheetView>
  </sheetViews>
  <sheetFormatPr defaultColWidth="9.14166666666667" defaultRowHeight="14.25" customHeight="1" outlineLevelRow="7" outlineLevelCol="5"/>
  <cols>
    <col min="1" max="1" width="27.425" customWidth="1"/>
    <col min="2" max="6" width="31.175" customWidth="1"/>
  </cols>
  <sheetData>
    <row r="1" ht="12" customHeight="1" spans="1:6">
      <c r="A1" s="191"/>
      <c r="B1" s="191"/>
      <c r="C1" s="81"/>
      <c r="F1" s="80" t="s">
        <v>167</v>
      </c>
    </row>
    <row r="2" ht="25.5" customHeight="1" spans="1:6">
      <c r="A2" s="192" t="s">
        <v>168</v>
      </c>
      <c r="B2" s="192"/>
      <c r="C2" s="192"/>
      <c r="D2" s="192"/>
      <c r="E2" s="192"/>
      <c r="F2" s="192"/>
    </row>
    <row r="3" ht="15.75" customHeight="1" spans="1:6">
      <c r="A3" s="277" t="s">
        <v>55</v>
      </c>
      <c r="B3" s="191"/>
      <c r="C3" s="81"/>
      <c r="F3" s="80" t="s">
        <v>169</v>
      </c>
    </row>
    <row r="4" ht="19.5" customHeight="1" spans="1:6">
      <c r="A4" s="32" t="s">
        <v>170</v>
      </c>
      <c r="B4" s="33" t="s">
        <v>171</v>
      </c>
      <c r="C4" s="34" t="s">
        <v>172</v>
      </c>
      <c r="D4" s="35"/>
      <c r="E4" s="36"/>
      <c r="F4" s="33" t="s">
        <v>173</v>
      </c>
    </row>
    <row r="5" ht="19.5" customHeight="1" spans="1:6">
      <c r="A5" s="41"/>
      <c r="B5" s="42"/>
      <c r="C5" s="131" t="s">
        <v>60</v>
      </c>
      <c r="D5" s="131" t="s">
        <v>174</v>
      </c>
      <c r="E5" s="131" t="s">
        <v>175</v>
      </c>
      <c r="F5" s="42"/>
    </row>
    <row r="6" ht="18.75" customHeight="1" spans="1:6">
      <c r="A6" s="193">
        <v>1</v>
      </c>
      <c r="B6" s="193">
        <v>2</v>
      </c>
      <c r="C6" s="194">
        <v>3</v>
      </c>
      <c r="D6" s="193">
        <v>4</v>
      </c>
      <c r="E6" s="193">
        <v>5</v>
      </c>
      <c r="F6" s="193">
        <v>6</v>
      </c>
    </row>
    <row r="7" ht="18.75" customHeight="1" spans="1:6">
      <c r="A7" s="195"/>
      <c r="B7" s="195"/>
      <c r="C7" s="196"/>
      <c r="D7" s="195"/>
      <c r="E7" s="195"/>
      <c r="F7" s="195"/>
    </row>
    <row r="8" customHeight="1" spans="1:6">
      <c r="A8" s="27" t="s">
        <v>176</v>
      </c>
      <c r="B8" s="191"/>
      <c r="C8" s="81"/>
    </row>
  </sheetData>
  <mergeCells count="7">
    <mergeCell ref="A2:F2"/>
    <mergeCell ref="A3:D3"/>
    <mergeCell ref="C4:E4"/>
    <mergeCell ref="A8:D8"/>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28"/>
  <sheetViews>
    <sheetView showZeros="0" workbookViewId="0">
      <selection activeCell="E31" sqref="E31"/>
    </sheetView>
  </sheetViews>
  <sheetFormatPr defaultColWidth="8.75" defaultRowHeight="14.25" customHeight="1"/>
  <cols>
    <col min="1" max="1" width="25.375" customWidth="1"/>
    <col min="2" max="2" width="17.875" customWidth="1"/>
    <col min="3" max="3" width="13.75" customWidth="1"/>
    <col min="4" max="4" width="11.875" customWidth="1"/>
    <col min="5" max="5" width="27.125" customWidth="1"/>
    <col min="6" max="6" width="8.75" customWidth="1"/>
    <col min="7" max="7" width="23.75" customWidth="1"/>
    <col min="8" max="9" width="10.375" customWidth="1"/>
    <col min="10" max="11" width="8.75" customWidth="1"/>
    <col min="12" max="12" width="10.375" customWidth="1"/>
    <col min="13" max="16384" width="8.75" customWidth="1"/>
  </cols>
  <sheetData>
    <row r="1" ht="13.5" customHeight="1" spans="1:23">
      <c r="D1" s="1"/>
      <c r="E1" s="1"/>
      <c r="F1" s="1"/>
      <c r="G1" s="1"/>
      <c r="U1" s="150"/>
      <c r="W1" s="127" t="s">
        <v>177</v>
      </c>
    </row>
    <row r="2" ht="27.75" customHeight="1" spans="1:23">
      <c r="A2" s="26" t="s">
        <v>178</v>
      </c>
      <c r="B2" s="26"/>
      <c r="C2" s="26"/>
      <c r="D2" s="26"/>
      <c r="E2" s="26"/>
      <c r="F2" s="26"/>
      <c r="G2" s="26"/>
      <c r="H2" s="26"/>
      <c r="I2" s="26"/>
      <c r="J2" s="26"/>
      <c r="K2" s="26"/>
      <c r="L2" s="26"/>
      <c r="M2" s="26"/>
      <c r="N2" s="26"/>
      <c r="O2" s="26"/>
      <c r="P2" s="26"/>
      <c r="Q2" s="26"/>
      <c r="R2" s="26"/>
      <c r="S2" s="26"/>
      <c r="T2" s="26"/>
      <c r="U2" s="26"/>
      <c r="V2" s="26"/>
      <c r="W2" s="26"/>
    </row>
    <row r="3" ht="13.5" customHeight="1" spans="1:23">
      <c r="A3" s="4" t="str">
        <f>"单位名称："&amp;"维西傈僳族自治县维登乡卫生院"</f>
        <v>单位名称：维西傈僳族自治县维登乡卫生院</v>
      </c>
      <c r="B3" s="172"/>
      <c r="C3" s="172"/>
      <c r="D3" s="172"/>
      <c r="E3" s="172"/>
      <c r="F3" s="172"/>
      <c r="G3" s="172"/>
      <c r="H3" s="173"/>
      <c r="I3" s="173"/>
      <c r="J3" s="173"/>
      <c r="K3" s="173"/>
      <c r="L3" s="173"/>
      <c r="M3" s="173"/>
      <c r="N3" s="6"/>
      <c r="O3" s="6"/>
      <c r="P3" s="6"/>
      <c r="Q3" s="173"/>
      <c r="R3" s="137"/>
      <c r="S3" s="137"/>
      <c r="T3" s="137"/>
      <c r="U3" s="174"/>
      <c r="V3" s="137"/>
      <c r="W3" s="175" t="s">
        <v>169</v>
      </c>
    </row>
    <row r="4" ht="21.75" customHeight="1" spans="1:23">
      <c r="A4" s="8" t="s">
        <v>179</v>
      </c>
      <c r="B4" s="8" t="s">
        <v>180</v>
      </c>
      <c r="C4" s="8" t="s">
        <v>181</v>
      </c>
      <c r="D4" s="8" t="s">
        <v>182</v>
      </c>
      <c r="E4" s="8" t="s">
        <v>183</v>
      </c>
      <c r="F4" s="8" t="s">
        <v>184</v>
      </c>
      <c r="G4" s="8" t="s">
        <v>185</v>
      </c>
      <c r="H4" s="176" t="s">
        <v>186</v>
      </c>
      <c r="I4" s="177" t="s">
        <v>186</v>
      </c>
      <c r="J4" s="177"/>
      <c r="K4" s="177"/>
      <c r="L4" s="177"/>
      <c r="M4" s="177"/>
      <c r="N4" s="11"/>
      <c r="O4" s="11"/>
      <c r="P4" s="11"/>
      <c r="Q4" s="178" t="s">
        <v>64</v>
      </c>
      <c r="R4" s="177" t="s">
        <v>81</v>
      </c>
      <c r="S4" s="177"/>
      <c r="T4" s="177"/>
      <c r="U4" s="177"/>
      <c r="V4" s="177"/>
      <c r="W4" s="179"/>
    </row>
    <row r="5" ht="21.75" customHeight="1" spans="1:23">
      <c r="A5" s="13"/>
      <c r="B5" s="159"/>
      <c r="C5" s="13"/>
      <c r="D5" s="13"/>
      <c r="E5" s="13"/>
      <c r="F5" s="13"/>
      <c r="G5" s="13"/>
      <c r="H5" s="180" t="s">
        <v>58</v>
      </c>
      <c r="I5" s="176" t="s">
        <v>61</v>
      </c>
      <c r="J5" s="177"/>
      <c r="K5" s="177"/>
      <c r="L5" s="177"/>
      <c r="M5" s="179"/>
      <c r="N5" s="10" t="s">
        <v>187</v>
      </c>
      <c r="O5" s="11"/>
      <c r="P5" s="12"/>
      <c r="Q5" s="8" t="s">
        <v>64</v>
      </c>
      <c r="R5" s="176" t="s">
        <v>81</v>
      </c>
      <c r="S5" s="178" t="s">
        <v>71</v>
      </c>
      <c r="T5" s="177" t="s">
        <v>81</v>
      </c>
      <c r="U5" s="178" t="s">
        <v>67</v>
      </c>
      <c r="V5" s="178" t="s">
        <v>68</v>
      </c>
      <c r="W5" s="181" t="s">
        <v>69</v>
      </c>
    </row>
    <row r="6" ht="15" customHeight="1" spans="1:23">
      <c r="A6" s="154"/>
      <c r="B6" s="154"/>
      <c r="C6" s="154"/>
      <c r="D6" s="154"/>
      <c r="E6" s="154"/>
      <c r="F6" s="154"/>
      <c r="G6" s="154"/>
      <c r="H6" s="154"/>
      <c r="I6" s="182" t="s">
        <v>188</v>
      </c>
      <c r="J6" s="8" t="s">
        <v>189</v>
      </c>
      <c r="K6" s="8" t="s">
        <v>190</v>
      </c>
      <c r="L6" s="8" t="s">
        <v>191</v>
      </c>
      <c r="M6" s="8" t="s">
        <v>192</v>
      </c>
      <c r="N6" s="8" t="s">
        <v>61</v>
      </c>
      <c r="O6" s="8" t="s">
        <v>62</v>
      </c>
      <c r="P6" s="8" t="s">
        <v>63</v>
      </c>
      <c r="Q6" s="154"/>
      <c r="R6" s="8" t="s">
        <v>60</v>
      </c>
      <c r="S6" s="8" t="s">
        <v>71</v>
      </c>
      <c r="T6" s="8" t="s">
        <v>193</v>
      </c>
      <c r="U6" s="8" t="s">
        <v>67</v>
      </c>
      <c r="V6" s="8" t="s">
        <v>68</v>
      </c>
      <c r="W6" s="8" t="s">
        <v>69</v>
      </c>
    </row>
    <row r="7" ht="27.75" customHeight="1" spans="1:23">
      <c r="A7" s="183"/>
      <c r="B7" s="183"/>
      <c r="C7" s="183"/>
      <c r="D7" s="183"/>
      <c r="E7" s="183"/>
      <c r="F7" s="183"/>
      <c r="G7" s="183"/>
      <c r="H7" s="183"/>
      <c r="I7" s="184" t="s">
        <v>60</v>
      </c>
      <c r="J7" s="15" t="s">
        <v>194</v>
      </c>
      <c r="K7" s="15" t="s">
        <v>190</v>
      </c>
      <c r="L7" s="15" t="s">
        <v>191</v>
      </c>
      <c r="M7" s="15" t="s">
        <v>192</v>
      </c>
      <c r="N7" s="15" t="s">
        <v>190</v>
      </c>
      <c r="O7" s="15" t="s">
        <v>191</v>
      </c>
      <c r="P7" s="15" t="s">
        <v>192</v>
      </c>
      <c r="Q7" s="15" t="s">
        <v>64</v>
      </c>
      <c r="R7" s="15" t="s">
        <v>60</v>
      </c>
      <c r="S7" s="15" t="s">
        <v>71</v>
      </c>
      <c r="T7" s="15" t="s">
        <v>193</v>
      </c>
      <c r="U7" s="15" t="s">
        <v>67</v>
      </c>
      <c r="V7" s="15" t="s">
        <v>68</v>
      </c>
      <c r="W7" s="15" t="s">
        <v>69</v>
      </c>
    </row>
    <row r="8" s="171" customFormat="1" ht="15" customHeight="1" spans="1:23">
      <c r="A8" s="185">
        <v>1</v>
      </c>
      <c r="B8" s="185">
        <v>2</v>
      </c>
      <c r="C8" s="185">
        <v>3</v>
      </c>
      <c r="D8" s="185">
        <v>4</v>
      </c>
      <c r="E8" s="185">
        <v>5</v>
      </c>
      <c r="F8" s="185">
        <v>6</v>
      </c>
      <c r="G8" s="185">
        <v>7</v>
      </c>
      <c r="H8" s="185">
        <v>8</v>
      </c>
      <c r="I8" s="185">
        <v>9</v>
      </c>
      <c r="J8" s="185">
        <v>10</v>
      </c>
      <c r="K8" s="185">
        <v>11</v>
      </c>
      <c r="L8" s="185">
        <v>12</v>
      </c>
      <c r="M8" s="185">
        <v>13</v>
      </c>
      <c r="N8" s="185">
        <v>14</v>
      </c>
      <c r="O8" s="185">
        <v>15</v>
      </c>
      <c r="P8" s="185">
        <v>16</v>
      </c>
      <c r="Q8" s="185">
        <v>17</v>
      </c>
      <c r="R8" s="185">
        <v>18</v>
      </c>
      <c r="S8" s="185">
        <v>19</v>
      </c>
      <c r="T8" s="185">
        <v>20</v>
      </c>
      <c r="U8" s="185">
        <v>21</v>
      </c>
      <c r="V8" s="185">
        <v>22</v>
      </c>
      <c r="W8" s="185">
        <v>23</v>
      </c>
    </row>
    <row r="9" ht="31.4" customHeight="1" spans="1:23">
      <c r="A9" s="186" t="s">
        <v>73</v>
      </c>
      <c r="B9" s="186"/>
      <c r="C9" s="186"/>
      <c r="D9" s="186"/>
      <c r="E9" s="186"/>
      <c r="F9" s="186"/>
      <c r="G9" s="186"/>
      <c r="H9" s="165"/>
      <c r="I9" s="165"/>
      <c r="J9" s="165"/>
      <c r="K9" s="187"/>
      <c r="L9" s="165"/>
      <c r="M9" s="187"/>
      <c r="N9" s="187"/>
      <c r="O9" s="187"/>
      <c r="P9" s="187"/>
      <c r="Q9" s="165"/>
      <c r="R9" s="165"/>
      <c r="S9" s="165"/>
      <c r="T9" s="165"/>
      <c r="U9" s="165"/>
      <c r="V9" s="165"/>
      <c r="W9" s="165"/>
    </row>
    <row r="10" ht="31.4" customHeight="1" spans="1:23">
      <c r="A10" s="186" t="s">
        <v>73</v>
      </c>
      <c r="B10" s="186" t="s">
        <v>195</v>
      </c>
      <c r="C10" s="186" t="s">
        <v>196</v>
      </c>
      <c r="D10" s="186" t="s">
        <v>95</v>
      </c>
      <c r="E10" s="186" t="s">
        <v>159</v>
      </c>
      <c r="F10" s="186" t="s">
        <v>197</v>
      </c>
      <c r="G10" s="186" t="s">
        <v>198</v>
      </c>
      <c r="H10" s="165">
        <v>1023144</v>
      </c>
      <c r="I10" s="165">
        <v>1023144</v>
      </c>
      <c r="J10" s="165"/>
      <c r="K10" s="187"/>
      <c r="L10" s="165">
        <v>1023144</v>
      </c>
      <c r="M10" s="187"/>
      <c r="N10" s="164"/>
      <c r="O10" s="164"/>
      <c r="P10" s="164"/>
      <c r="Q10" s="165"/>
      <c r="R10" s="165"/>
      <c r="S10" s="165"/>
      <c r="T10" s="165"/>
      <c r="U10" s="165"/>
      <c r="V10" s="165"/>
      <c r="W10" s="165"/>
    </row>
    <row r="11" ht="31.4" customHeight="1" spans="1:23">
      <c r="A11" s="186" t="s">
        <v>73</v>
      </c>
      <c r="B11" s="186" t="s">
        <v>195</v>
      </c>
      <c r="C11" s="186" t="s">
        <v>196</v>
      </c>
      <c r="D11" s="186" t="s">
        <v>95</v>
      </c>
      <c r="E11" s="186" t="s">
        <v>159</v>
      </c>
      <c r="F11" s="186" t="s">
        <v>199</v>
      </c>
      <c r="G11" s="186" t="s">
        <v>200</v>
      </c>
      <c r="H11" s="165">
        <v>225000</v>
      </c>
      <c r="I11" s="165">
        <v>225000</v>
      </c>
      <c r="J11" s="22"/>
      <c r="K11" s="22"/>
      <c r="L11" s="165">
        <v>225000</v>
      </c>
      <c r="M11" s="22"/>
      <c r="N11" s="164"/>
      <c r="O11" s="164"/>
      <c r="P11" s="164"/>
      <c r="Q11" s="165"/>
      <c r="R11" s="165"/>
      <c r="S11" s="165"/>
      <c r="T11" s="165"/>
      <c r="U11" s="165"/>
      <c r="V11" s="165"/>
      <c r="W11" s="165"/>
    </row>
    <row r="12" ht="31.4" customHeight="1" spans="1:23">
      <c r="A12" s="186" t="s">
        <v>73</v>
      </c>
      <c r="B12" s="186" t="s">
        <v>195</v>
      </c>
      <c r="C12" s="186" t="s">
        <v>196</v>
      </c>
      <c r="D12" s="186" t="s">
        <v>95</v>
      </c>
      <c r="E12" s="186" t="s">
        <v>159</v>
      </c>
      <c r="F12" s="186" t="s">
        <v>199</v>
      </c>
      <c r="G12" s="186" t="s">
        <v>200</v>
      </c>
      <c r="H12" s="165">
        <v>486888</v>
      </c>
      <c r="I12" s="165">
        <v>486888</v>
      </c>
      <c r="J12" s="22"/>
      <c r="K12" s="22"/>
      <c r="L12" s="165">
        <v>486888</v>
      </c>
      <c r="M12" s="22"/>
      <c r="N12" s="164"/>
      <c r="O12" s="164"/>
      <c r="P12" s="164"/>
      <c r="Q12" s="165"/>
      <c r="R12" s="165"/>
      <c r="S12" s="165"/>
      <c r="T12" s="165"/>
      <c r="U12" s="165"/>
      <c r="V12" s="165"/>
      <c r="W12" s="165"/>
    </row>
    <row r="13" ht="31.4" customHeight="1" spans="1:23">
      <c r="A13" s="186" t="s">
        <v>73</v>
      </c>
      <c r="B13" s="186" t="s">
        <v>195</v>
      </c>
      <c r="C13" s="186" t="s">
        <v>196</v>
      </c>
      <c r="D13" s="186" t="s">
        <v>95</v>
      </c>
      <c r="E13" s="186" t="s">
        <v>159</v>
      </c>
      <c r="F13" s="186" t="s">
        <v>201</v>
      </c>
      <c r="G13" s="186" t="s">
        <v>202</v>
      </c>
      <c r="H13" s="165">
        <v>85262</v>
      </c>
      <c r="I13" s="165">
        <v>85262</v>
      </c>
      <c r="J13" s="22"/>
      <c r="K13" s="22"/>
      <c r="L13" s="165">
        <v>85262</v>
      </c>
      <c r="M13" s="22"/>
      <c r="N13" s="164"/>
      <c r="O13" s="164"/>
      <c r="P13" s="164"/>
      <c r="Q13" s="165"/>
      <c r="R13" s="165"/>
      <c r="S13" s="165"/>
      <c r="T13" s="165"/>
      <c r="U13" s="165"/>
      <c r="V13" s="165"/>
      <c r="W13" s="165"/>
    </row>
    <row r="14" ht="31.4" customHeight="1" spans="1:23">
      <c r="A14" s="186" t="s">
        <v>73</v>
      </c>
      <c r="B14" s="186" t="s">
        <v>195</v>
      </c>
      <c r="C14" s="186" t="s">
        <v>196</v>
      </c>
      <c r="D14" s="186" t="s">
        <v>95</v>
      </c>
      <c r="E14" s="186" t="s">
        <v>159</v>
      </c>
      <c r="F14" s="186" t="s">
        <v>201</v>
      </c>
      <c r="G14" s="186" t="s">
        <v>202</v>
      </c>
      <c r="H14" s="165">
        <v>1563384</v>
      </c>
      <c r="I14" s="165">
        <v>1563384</v>
      </c>
      <c r="J14" s="22"/>
      <c r="K14" s="22"/>
      <c r="L14" s="165">
        <v>1563384</v>
      </c>
      <c r="M14" s="22"/>
      <c r="N14" s="164"/>
      <c r="O14" s="164"/>
      <c r="P14" s="164"/>
      <c r="Q14" s="165"/>
      <c r="R14" s="165"/>
      <c r="S14" s="165"/>
      <c r="T14" s="165"/>
      <c r="U14" s="165"/>
      <c r="V14" s="165"/>
      <c r="W14" s="165"/>
    </row>
    <row r="15" ht="31.4" customHeight="1" spans="1:23">
      <c r="A15" s="186" t="s">
        <v>73</v>
      </c>
      <c r="B15" s="186" t="s">
        <v>203</v>
      </c>
      <c r="C15" s="186" t="s">
        <v>204</v>
      </c>
      <c r="D15" s="186" t="s">
        <v>95</v>
      </c>
      <c r="E15" s="186" t="s">
        <v>159</v>
      </c>
      <c r="F15" s="186" t="s">
        <v>201</v>
      </c>
      <c r="G15" s="186" t="s">
        <v>202</v>
      </c>
      <c r="H15" s="165">
        <v>733740</v>
      </c>
      <c r="I15" s="165">
        <v>733740</v>
      </c>
      <c r="J15" s="22"/>
      <c r="K15" s="22"/>
      <c r="L15" s="165">
        <v>733740</v>
      </c>
      <c r="M15" s="22"/>
      <c r="N15" s="164"/>
      <c r="O15" s="164"/>
      <c r="P15" s="164"/>
      <c r="Q15" s="165"/>
      <c r="R15" s="165"/>
      <c r="S15" s="165"/>
      <c r="T15" s="165"/>
      <c r="U15" s="165"/>
      <c r="V15" s="165"/>
      <c r="W15" s="165"/>
    </row>
    <row r="16" ht="31.4" customHeight="1" spans="1:23">
      <c r="A16" s="186" t="s">
        <v>73</v>
      </c>
      <c r="B16" s="186" t="s">
        <v>205</v>
      </c>
      <c r="C16" s="186" t="s">
        <v>206</v>
      </c>
      <c r="D16" s="186" t="s">
        <v>90</v>
      </c>
      <c r="E16" s="186" t="s">
        <v>157</v>
      </c>
      <c r="F16" s="186" t="s">
        <v>207</v>
      </c>
      <c r="G16" s="186" t="s">
        <v>208</v>
      </c>
      <c r="H16" s="165">
        <v>570301.76</v>
      </c>
      <c r="I16" s="165">
        <v>570301.76</v>
      </c>
      <c r="J16" s="22"/>
      <c r="K16" s="22"/>
      <c r="L16" s="165">
        <v>570301.76</v>
      </c>
      <c r="M16" s="22"/>
      <c r="N16" s="164"/>
      <c r="O16" s="164"/>
      <c r="P16" s="164"/>
      <c r="Q16" s="165"/>
      <c r="R16" s="165"/>
      <c r="S16" s="165"/>
      <c r="T16" s="165"/>
      <c r="U16" s="165"/>
      <c r="V16" s="165"/>
      <c r="W16" s="165"/>
    </row>
    <row r="17" ht="31.4" customHeight="1" spans="1:23">
      <c r="A17" s="186" t="s">
        <v>73</v>
      </c>
      <c r="B17" s="186" t="s">
        <v>205</v>
      </c>
      <c r="C17" s="186" t="s">
        <v>206</v>
      </c>
      <c r="D17" s="186" t="s">
        <v>99</v>
      </c>
      <c r="E17" s="186" t="s">
        <v>162</v>
      </c>
      <c r="F17" s="186" t="s">
        <v>209</v>
      </c>
      <c r="G17" s="186" t="s">
        <v>210</v>
      </c>
      <c r="H17" s="165">
        <v>262136.7</v>
      </c>
      <c r="I17" s="165">
        <v>262136.7</v>
      </c>
      <c r="J17" s="22"/>
      <c r="K17" s="22"/>
      <c r="L17" s="165">
        <v>262136.7</v>
      </c>
      <c r="M17" s="22"/>
      <c r="N17" s="164"/>
      <c r="O17" s="164"/>
      <c r="P17" s="164"/>
      <c r="Q17" s="165"/>
      <c r="R17" s="165"/>
      <c r="S17" s="165"/>
      <c r="T17" s="165"/>
      <c r="U17" s="165"/>
      <c r="V17" s="165"/>
      <c r="W17" s="165"/>
    </row>
    <row r="18" customFormat="1" ht="31.4" customHeight="1" spans="1:23">
      <c r="A18" s="186" t="s">
        <v>73</v>
      </c>
      <c r="B18" s="186" t="s">
        <v>205</v>
      </c>
      <c r="C18" s="186" t="s">
        <v>206</v>
      </c>
      <c r="D18" s="186" t="s">
        <v>100</v>
      </c>
      <c r="E18" s="186" t="s">
        <v>163</v>
      </c>
      <c r="F18" s="186" t="s">
        <v>211</v>
      </c>
      <c r="G18" s="186" t="s">
        <v>212</v>
      </c>
      <c r="H18" s="165">
        <v>139806.24</v>
      </c>
      <c r="I18" s="165">
        <v>139806.24</v>
      </c>
      <c r="J18" s="22"/>
      <c r="K18" s="22"/>
      <c r="L18" s="165">
        <v>139806.24</v>
      </c>
      <c r="M18" s="22"/>
      <c r="N18" s="164"/>
      <c r="O18" s="164"/>
      <c r="P18" s="164"/>
      <c r="Q18" s="165"/>
      <c r="R18" s="165"/>
      <c r="S18" s="165"/>
      <c r="T18" s="165"/>
      <c r="U18" s="165"/>
      <c r="V18" s="165"/>
      <c r="W18" s="165"/>
    </row>
    <row r="19" customFormat="1" ht="31.4" customHeight="1" spans="1:23">
      <c r="A19" s="186" t="s">
        <v>73</v>
      </c>
      <c r="B19" s="186" t="s">
        <v>205</v>
      </c>
      <c r="C19" s="186" t="s">
        <v>206</v>
      </c>
      <c r="D19" s="186" t="s">
        <v>100</v>
      </c>
      <c r="E19" s="186" t="s">
        <v>163</v>
      </c>
      <c r="F19" s="186" t="s">
        <v>211</v>
      </c>
      <c r="G19" s="186" t="s">
        <v>212</v>
      </c>
      <c r="H19" s="165">
        <v>48490.45</v>
      </c>
      <c r="I19" s="165">
        <v>48490.45</v>
      </c>
      <c r="J19" s="22"/>
      <c r="K19" s="22"/>
      <c r="L19" s="165">
        <v>48490.45</v>
      </c>
      <c r="M19" s="22"/>
      <c r="N19" s="164"/>
      <c r="O19" s="164"/>
      <c r="P19" s="164"/>
      <c r="Q19" s="165"/>
      <c r="R19" s="165"/>
      <c r="S19" s="165"/>
      <c r="T19" s="165"/>
      <c r="U19" s="165"/>
      <c r="V19" s="165"/>
      <c r="W19" s="165"/>
    </row>
    <row r="20" customFormat="1" ht="31.4" customHeight="1" spans="1:23">
      <c r="A20" s="186" t="s">
        <v>73</v>
      </c>
      <c r="B20" s="186" t="s">
        <v>205</v>
      </c>
      <c r="C20" s="186" t="s">
        <v>206</v>
      </c>
      <c r="D20" s="186" t="s">
        <v>95</v>
      </c>
      <c r="E20" s="186" t="s">
        <v>159</v>
      </c>
      <c r="F20" s="186" t="s">
        <v>213</v>
      </c>
      <c r="G20" s="186" t="s">
        <v>214</v>
      </c>
      <c r="H20" s="165">
        <v>24466.09</v>
      </c>
      <c r="I20" s="165">
        <v>24466.09</v>
      </c>
      <c r="J20" s="22"/>
      <c r="K20" s="22"/>
      <c r="L20" s="165">
        <v>24466.09</v>
      </c>
      <c r="M20" s="22"/>
      <c r="N20" s="164"/>
      <c r="O20" s="164"/>
      <c r="P20" s="164"/>
      <c r="Q20" s="165"/>
      <c r="R20" s="165"/>
      <c r="S20" s="165"/>
      <c r="T20" s="165"/>
      <c r="U20" s="165"/>
      <c r="V20" s="165"/>
      <c r="W20" s="165"/>
    </row>
    <row r="21" customFormat="1" ht="31.4" customHeight="1" spans="1:23">
      <c r="A21" s="186" t="s">
        <v>73</v>
      </c>
      <c r="B21" s="186" t="s">
        <v>205</v>
      </c>
      <c r="C21" s="186" t="s">
        <v>206</v>
      </c>
      <c r="D21" s="186" t="s">
        <v>101</v>
      </c>
      <c r="E21" s="186" t="s">
        <v>164</v>
      </c>
      <c r="F21" s="186" t="s">
        <v>213</v>
      </c>
      <c r="G21" s="186" t="s">
        <v>214</v>
      </c>
      <c r="H21" s="165">
        <v>9660</v>
      </c>
      <c r="I21" s="165">
        <v>9660</v>
      </c>
      <c r="J21" s="22"/>
      <c r="K21" s="22"/>
      <c r="L21" s="165">
        <v>9660</v>
      </c>
      <c r="M21" s="22"/>
      <c r="N21" s="164"/>
      <c r="O21" s="164"/>
      <c r="P21" s="164"/>
      <c r="Q21" s="165"/>
      <c r="R21" s="165"/>
      <c r="S21" s="165"/>
      <c r="T21" s="165"/>
      <c r="U21" s="165"/>
      <c r="V21" s="165"/>
      <c r="W21" s="165"/>
    </row>
    <row r="22" customFormat="1" ht="31.4" customHeight="1" spans="1:23">
      <c r="A22" s="186" t="s">
        <v>73</v>
      </c>
      <c r="B22" s="186" t="s">
        <v>205</v>
      </c>
      <c r="C22" s="186" t="s">
        <v>206</v>
      </c>
      <c r="D22" s="186" t="s">
        <v>101</v>
      </c>
      <c r="E22" s="186" t="s">
        <v>164</v>
      </c>
      <c r="F22" s="186" t="s">
        <v>213</v>
      </c>
      <c r="G22" s="186" t="s">
        <v>214</v>
      </c>
      <c r="H22" s="165">
        <v>7128.77</v>
      </c>
      <c r="I22" s="165">
        <v>7128.77</v>
      </c>
      <c r="J22" s="22"/>
      <c r="K22" s="22"/>
      <c r="L22" s="165">
        <v>7128.77</v>
      </c>
      <c r="M22" s="22"/>
      <c r="N22" s="164"/>
      <c r="O22" s="164"/>
      <c r="P22" s="164"/>
      <c r="Q22" s="165"/>
      <c r="R22" s="165"/>
      <c r="S22" s="165"/>
      <c r="T22" s="165"/>
      <c r="U22" s="165"/>
      <c r="V22" s="165"/>
      <c r="W22" s="165"/>
    </row>
    <row r="23" customFormat="1" ht="31.4" customHeight="1" spans="1:23">
      <c r="A23" s="186" t="s">
        <v>73</v>
      </c>
      <c r="B23" s="186" t="s">
        <v>215</v>
      </c>
      <c r="C23" s="186" t="s">
        <v>166</v>
      </c>
      <c r="D23" s="186" t="s">
        <v>105</v>
      </c>
      <c r="E23" s="186" t="s">
        <v>166</v>
      </c>
      <c r="F23" s="186" t="s">
        <v>216</v>
      </c>
      <c r="G23" s="186" t="s">
        <v>166</v>
      </c>
      <c r="H23" s="165">
        <v>462650.16</v>
      </c>
      <c r="I23" s="165">
        <v>462650.16</v>
      </c>
      <c r="J23" s="22"/>
      <c r="K23" s="22"/>
      <c r="L23" s="165">
        <v>462650.16</v>
      </c>
      <c r="M23" s="22"/>
      <c r="N23" s="164"/>
      <c r="O23" s="164"/>
      <c r="P23" s="164"/>
      <c r="Q23" s="165"/>
      <c r="R23" s="165"/>
      <c r="S23" s="165"/>
      <c r="T23" s="165"/>
      <c r="U23" s="165"/>
      <c r="V23" s="165"/>
      <c r="W23" s="165"/>
    </row>
    <row r="24" customFormat="1" ht="31.4" customHeight="1" spans="1:23">
      <c r="A24" s="186" t="s">
        <v>73</v>
      </c>
      <c r="B24" s="186" t="s">
        <v>217</v>
      </c>
      <c r="C24" s="186" t="s">
        <v>218</v>
      </c>
      <c r="D24" s="186" t="s">
        <v>95</v>
      </c>
      <c r="E24" s="186" t="s">
        <v>159</v>
      </c>
      <c r="F24" s="186" t="s">
        <v>219</v>
      </c>
      <c r="G24" s="186" t="s">
        <v>220</v>
      </c>
      <c r="H24" s="165">
        <v>1000</v>
      </c>
      <c r="I24" s="165">
        <v>1000</v>
      </c>
      <c r="J24" s="22"/>
      <c r="K24" s="22"/>
      <c r="L24" s="165">
        <v>1000</v>
      </c>
      <c r="M24" s="22"/>
      <c r="N24" s="164"/>
      <c r="O24" s="164"/>
      <c r="P24" s="164"/>
      <c r="Q24" s="165"/>
      <c r="R24" s="165"/>
      <c r="S24" s="165"/>
      <c r="T24" s="165"/>
      <c r="U24" s="165"/>
      <c r="V24" s="165"/>
      <c r="W24" s="165"/>
    </row>
    <row r="25" customFormat="1" ht="31.4" customHeight="1" spans="1:23">
      <c r="A25" s="186" t="s">
        <v>73</v>
      </c>
      <c r="B25" s="186" t="s">
        <v>221</v>
      </c>
      <c r="C25" s="186" t="s">
        <v>222</v>
      </c>
      <c r="D25" s="186" t="s">
        <v>95</v>
      </c>
      <c r="E25" s="186" t="s">
        <v>159</v>
      </c>
      <c r="F25" s="186" t="s">
        <v>223</v>
      </c>
      <c r="G25" s="186" t="s">
        <v>222</v>
      </c>
      <c r="H25" s="165">
        <v>67024.08</v>
      </c>
      <c r="I25" s="165">
        <v>67024.08</v>
      </c>
      <c r="J25" s="22"/>
      <c r="K25" s="22"/>
      <c r="L25" s="165">
        <v>67024.08</v>
      </c>
      <c r="M25" s="22"/>
      <c r="N25" s="164"/>
      <c r="O25" s="164"/>
      <c r="P25" s="164"/>
      <c r="Q25" s="165"/>
      <c r="R25" s="165"/>
      <c r="S25" s="165"/>
      <c r="T25" s="165"/>
      <c r="U25" s="165"/>
      <c r="V25" s="165"/>
      <c r="W25" s="165"/>
    </row>
    <row r="26" customFormat="1" ht="31.4" customHeight="1" spans="1:23">
      <c r="A26" s="186" t="s">
        <v>73</v>
      </c>
      <c r="B26" s="186" t="s">
        <v>217</v>
      </c>
      <c r="C26" s="186" t="s">
        <v>218</v>
      </c>
      <c r="D26" s="186" t="s">
        <v>95</v>
      </c>
      <c r="E26" s="186" t="s">
        <v>159</v>
      </c>
      <c r="F26" s="186" t="s">
        <v>219</v>
      </c>
      <c r="G26" s="186" t="s">
        <v>220</v>
      </c>
      <c r="H26" s="165">
        <v>3900</v>
      </c>
      <c r="I26" s="165">
        <v>3900</v>
      </c>
      <c r="J26" s="22"/>
      <c r="K26" s="22"/>
      <c r="L26" s="165">
        <v>3900</v>
      </c>
      <c r="M26" s="22"/>
      <c r="N26" s="164"/>
      <c r="O26" s="164"/>
      <c r="P26" s="164"/>
      <c r="Q26" s="165"/>
      <c r="R26" s="165"/>
      <c r="S26" s="165"/>
      <c r="T26" s="165"/>
      <c r="U26" s="165"/>
      <c r="V26" s="165"/>
      <c r="W26" s="165"/>
    </row>
    <row r="27" customFormat="1" ht="31.4" customHeight="1" spans="1:23">
      <c r="A27" s="186" t="s">
        <v>73</v>
      </c>
      <c r="B27" s="186" t="s">
        <v>224</v>
      </c>
      <c r="C27" s="186" t="s">
        <v>225</v>
      </c>
      <c r="D27" s="186" t="s">
        <v>95</v>
      </c>
      <c r="E27" s="186" t="s">
        <v>159</v>
      </c>
      <c r="F27" s="186" t="s">
        <v>219</v>
      </c>
      <c r="G27" s="186" t="s">
        <v>220</v>
      </c>
      <c r="H27" s="165">
        <v>39000</v>
      </c>
      <c r="I27" s="165">
        <v>39000</v>
      </c>
      <c r="J27" s="22"/>
      <c r="K27" s="22"/>
      <c r="L27" s="165">
        <v>39000</v>
      </c>
      <c r="M27" s="22"/>
      <c r="N27" s="164"/>
      <c r="O27" s="164"/>
      <c r="P27" s="164"/>
      <c r="Q27" s="165"/>
      <c r="R27" s="165"/>
      <c r="S27" s="165"/>
      <c r="T27" s="165"/>
      <c r="U27" s="165"/>
      <c r="V27" s="165"/>
      <c r="W27" s="165"/>
    </row>
    <row r="28" customFormat="1" ht="31.4" customHeight="1" spans="1:23">
      <c r="A28" s="188" t="s">
        <v>106</v>
      </c>
      <c r="B28" s="189"/>
      <c r="C28" s="189"/>
      <c r="D28" s="189"/>
      <c r="E28" s="189"/>
      <c r="F28" s="189"/>
      <c r="G28" s="190"/>
      <c r="H28" s="165">
        <v>5752982.25</v>
      </c>
      <c r="I28" s="165">
        <v>5752982.25</v>
      </c>
      <c r="J28" s="22"/>
      <c r="K28" s="22"/>
      <c r="L28" s="165">
        <v>5752982.25</v>
      </c>
      <c r="M28" s="22"/>
      <c r="N28" s="164"/>
      <c r="O28" s="164"/>
      <c r="P28" s="164"/>
      <c r="Q28" s="165"/>
      <c r="R28" s="165"/>
      <c r="S28" s="165"/>
      <c r="T28" s="165"/>
      <c r="U28" s="165"/>
      <c r="V28" s="165"/>
      <c r="W28" s="165"/>
    </row>
  </sheetData>
  <mergeCells count="30">
    <mergeCell ref="A2:W2"/>
    <mergeCell ref="A3:G3"/>
    <mergeCell ref="H4:W4"/>
    <mergeCell ref="I5:M5"/>
    <mergeCell ref="N5:P5"/>
    <mergeCell ref="R5:W5"/>
    <mergeCell ref="A28:G2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26"/>
  <sheetViews>
    <sheetView showZeros="0" workbookViewId="0">
      <selection activeCell="D16" sqref="D16"/>
    </sheetView>
  </sheetViews>
  <sheetFormatPr defaultColWidth="8.88333333333333" defaultRowHeight="14.25" customHeight="1"/>
  <cols>
    <col min="1" max="1" width="8.125" customWidth="1"/>
    <col min="2" max="2" width="16.375" customWidth="1"/>
    <col min="3" max="3" width="32.125" customWidth="1"/>
    <col min="4" max="4" width="23.125" customWidth="1"/>
    <col min="5" max="8" width="8.88333333333333" customWidth="1"/>
    <col min="9" max="9" width="10.375" customWidth="1"/>
    <col min="10" max="17" width="8.88333333333333" customWidth="1"/>
    <col min="18" max="19" width="10.375" customWidth="1"/>
    <col min="20" max="16384" width="8.88333333333333" customWidth="1"/>
  </cols>
  <sheetData>
    <row r="1" ht="13.5" customHeight="1" spans="1:23">
      <c r="E1" s="1"/>
      <c r="F1" s="1"/>
      <c r="G1" s="1"/>
      <c r="H1" s="1"/>
      <c r="U1" s="150"/>
      <c r="W1" s="127" t="s">
        <v>226</v>
      </c>
    </row>
    <row r="2" ht="27.75" customHeight="1" spans="1:23">
      <c r="A2" s="26" t="s">
        <v>227</v>
      </c>
      <c r="B2" s="26"/>
      <c r="C2" s="26"/>
      <c r="D2" s="26"/>
      <c r="E2" s="26"/>
      <c r="F2" s="26"/>
      <c r="G2" s="26"/>
      <c r="H2" s="26"/>
      <c r="I2" s="26"/>
      <c r="J2" s="26"/>
      <c r="K2" s="26"/>
      <c r="L2" s="26"/>
      <c r="M2" s="26"/>
      <c r="N2" s="26"/>
      <c r="O2" s="26"/>
      <c r="P2" s="26"/>
      <c r="Q2" s="26"/>
      <c r="R2" s="26"/>
      <c r="S2" s="26"/>
      <c r="T2" s="26"/>
      <c r="U2" s="26"/>
      <c r="V2" s="26"/>
      <c r="W2" s="26"/>
    </row>
    <row r="3" ht="13.5" customHeight="1" spans="1:23">
      <c r="A3" s="4" t="str">
        <f>"单位名称："&amp;"维西傈僳族自治县维登乡卫生院"</f>
        <v>单位名称：维西傈僳族自治县维登乡卫生院</v>
      </c>
      <c r="B3" s="5"/>
      <c r="C3" s="5"/>
      <c r="D3" s="5"/>
      <c r="E3" s="5"/>
      <c r="F3" s="5"/>
      <c r="G3" s="5"/>
      <c r="H3" s="5"/>
      <c r="I3" s="6"/>
      <c r="J3" s="6"/>
      <c r="K3" s="6"/>
      <c r="L3" s="6"/>
      <c r="M3" s="6"/>
      <c r="N3" s="6"/>
      <c r="O3" s="6"/>
      <c r="P3" s="6"/>
      <c r="Q3" s="6"/>
      <c r="R3" s="137"/>
      <c r="S3" s="137"/>
      <c r="T3" s="137"/>
      <c r="U3" s="151"/>
      <c r="V3" s="137"/>
      <c r="W3" s="152" t="s">
        <v>169</v>
      </c>
    </row>
    <row r="4" ht="21.75" customHeight="1" spans="1:23">
      <c r="A4" s="8" t="s">
        <v>228</v>
      </c>
      <c r="B4" s="9" t="s">
        <v>180</v>
      </c>
      <c r="C4" s="8" t="s">
        <v>181</v>
      </c>
      <c r="D4" s="8" t="s">
        <v>229</v>
      </c>
      <c r="E4" s="9" t="s">
        <v>182</v>
      </c>
      <c r="F4" s="9" t="s">
        <v>183</v>
      </c>
      <c r="G4" s="9" t="s">
        <v>184</v>
      </c>
      <c r="H4" s="9" t="s">
        <v>185</v>
      </c>
      <c r="I4" s="153" t="s">
        <v>58</v>
      </c>
      <c r="J4" s="10" t="s">
        <v>230</v>
      </c>
      <c r="K4" s="11"/>
      <c r="L4" s="11"/>
      <c r="M4" s="12"/>
      <c r="N4" s="10" t="s">
        <v>187</v>
      </c>
      <c r="O4" s="11"/>
      <c r="P4" s="12"/>
      <c r="Q4" s="9" t="s">
        <v>64</v>
      </c>
      <c r="R4" s="10" t="s">
        <v>81</v>
      </c>
      <c r="S4" s="11"/>
      <c r="T4" s="11"/>
      <c r="U4" s="11"/>
      <c r="V4" s="11"/>
      <c r="W4" s="12"/>
    </row>
    <row r="5" ht="21.75" customHeight="1" spans="1:23">
      <c r="A5" s="13"/>
      <c r="B5" s="154"/>
      <c r="C5" s="13"/>
      <c r="D5" s="13"/>
      <c r="E5" s="14"/>
      <c r="F5" s="14"/>
      <c r="G5" s="14"/>
      <c r="H5" s="14"/>
      <c r="I5" s="154"/>
      <c r="J5" s="155" t="s">
        <v>61</v>
      </c>
      <c r="K5" s="156"/>
      <c r="L5" s="9" t="s">
        <v>62</v>
      </c>
      <c r="M5" s="9" t="s">
        <v>63</v>
      </c>
      <c r="N5" s="9" t="s">
        <v>61</v>
      </c>
      <c r="O5" s="9" t="s">
        <v>62</v>
      </c>
      <c r="P5" s="9" t="s">
        <v>63</v>
      </c>
      <c r="Q5" s="14"/>
      <c r="R5" s="9" t="s">
        <v>60</v>
      </c>
      <c r="S5" s="8" t="s">
        <v>71</v>
      </c>
      <c r="T5" s="8" t="s">
        <v>193</v>
      </c>
      <c r="U5" s="8" t="s">
        <v>67</v>
      </c>
      <c r="V5" s="8" t="s">
        <v>68</v>
      </c>
      <c r="W5" s="8" t="s">
        <v>69</v>
      </c>
    </row>
    <row r="6" ht="40.5" customHeight="1" spans="1:23">
      <c r="A6" s="154"/>
      <c r="B6" s="154"/>
      <c r="C6" s="154"/>
      <c r="D6" s="154"/>
      <c r="E6" s="154"/>
      <c r="F6" s="154"/>
      <c r="G6" s="154"/>
      <c r="H6" s="154"/>
      <c r="I6" s="154"/>
      <c r="J6" s="157" t="s">
        <v>60</v>
      </c>
      <c r="K6" s="158"/>
      <c r="L6" s="154"/>
      <c r="M6" s="154"/>
      <c r="N6" s="154"/>
      <c r="O6" s="154"/>
      <c r="P6" s="154"/>
      <c r="Q6" s="154"/>
      <c r="R6" s="154"/>
      <c r="S6" s="159"/>
      <c r="T6" s="159"/>
      <c r="U6" s="159"/>
      <c r="V6" s="159"/>
      <c r="W6" s="159"/>
    </row>
    <row r="7" ht="15" customHeight="1" spans="1:23">
      <c r="A7" s="15"/>
      <c r="B7" s="160"/>
      <c r="C7" s="15"/>
      <c r="D7" s="15"/>
      <c r="E7" s="16"/>
      <c r="F7" s="16"/>
      <c r="G7" s="16"/>
      <c r="H7" s="16"/>
      <c r="I7" s="160"/>
      <c r="J7" s="139" t="s">
        <v>60</v>
      </c>
      <c r="K7" s="139" t="s">
        <v>231</v>
      </c>
      <c r="L7" s="16"/>
      <c r="M7" s="16"/>
      <c r="N7" s="16"/>
      <c r="O7" s="16"/>
      <c r="P7" s="16"/>
      <c r="Q7" s="16"/>
      <c r="R7" s="16"/>
      <c r="S7" s="16"/>
      <c r="T7" s="16"/>
      <c r="U7" s="160"/>
      <c r="V7" s="16"/>
      <c r="W7" s="16"/>
    </row>
    <row r="8" ht="32.9" customHeight="1" spans="1:23">
      <c r="A8" s="161">
        <v>1</v>
      </c>
      <c r="B8" s="161">
        <v>2</v>
      </c>
      <c r="C8" s="161">
        <v>3</v>
      </c>
      <c r="D8" s="161">
        <v>4</v>
      </c>
      <c r="E8" s="161">
        <v>5</v>
      </c>
      <c r="F8" s="161">
        <v>6</v>
      </c>
      <c r="G8" s="161">
        <v>7</v>
      </c>
      <c r="H8" s="161">
        <v>8</v>
      </c>
      <c r="I8" s="161">
        <v>9</v>
      </c>
      <c r="J8" s="161">
        <v>10</v>
      </c>
      <c r="K8" s="161">
        <v>11</v>
      </c>
      <c r="L8" s="161">
        <v>12</v>
      </c>
      <c r="M8" s="161">
        <v>13</v>
      </c>
      <c r="N8" s="161">
        <v>14</v>
      </c>
      <c r="O8" s="161">
        <v>15</v>
      </c>
      <c r="P8" s="161">
        <v>16</v>
      </c>
      <c r="Q8" s="161">
        <v>17</v>
      </c>
      <c r="R8" s="161">
        <v>18</v>
      </c>
      <c r="S8" s="161">
        <v>19</v>
      </c>
      <c r="T8" s="161">
        <v>20</v>
      </c>
      <c r="U8" s="161">
        <v>21</v>
      </c>
      <c r="V8" s="161">
        <v>22</v>
      </c>
      <c r="W8" s="161">
        <v>23</v>
      </c>
    </row>
    <row r="9" ht="32.9" customHeight="1" spans="1:23">
      <c r="A9" s="162" t="s">
        <v>232</v>
      </c>
      <c r="B9" s="162"/>
      <c r="C9" s="162"/>
      <c r="D9" s="163"/>
      <c r="E9" s="163"/>
      <c r="F9" s="163"/>
      <c r="G9" s="163"/>
      <c r="H9" s="163"/>
      <c r="I9" s="21">
        <v>1500000</v>
      </c>
      <c r="J9" s="21"/>
      <c r="K9" s="21"/>
      <c r="L9" s="21"/>
      <c r="M9" s="21"/>
      <c r="N9" s="164"/>
      <c r="O9" s="164"/>
      <c r="P9" s="164"/>
      <c r="Q9" s="21"/>
      <c r="R9" s="21">
        <v>1500000</v>
      </c>
      <c r="S9" s="21">
        <v>1500000</v>
      </c>
      <c r="T9" s="21"/>
      <c r="U9" s="165"/>
      <c r="V9" s="21"/>
      <c r="W9" s="21"/>
    </row>
    <row r="10" ht="32.9" customHeight="1" spans="1:23">
      <c r="A10" s="163" t="s">
        <v>233</v>
      </c>
      <c r="B10" s="163" t="s">
        <v>234</v>
      </c>
      <c r="C10" s="19" t="s">
        <v>232</v>
      </c>
      <c r="D10" s="163" t="s">
        <v>235</v>
      </c>
      <c r="E10" s="163" t="s">
        <v>95</v>
      </c>
      <c r="F10" s="163" t="s">
        <v>159</v>
      </c>
      <c r="G10" s="163" t="s">
        <v>219</v>
      </c>
      <c r="H10" s="163" t="s">
        <v>220</v>
      </c>
      <c r="I10" s="21">
        <v>100000</v>
      </c>
      <c r="J10" s="21"/>
      <c r="K10" s="21"/>
      <c r="L10" s="21"/>
      <c r="M10" s="21"/>
      <c r="N10" s="164"/>
      <c r="O10" s="164"/>
      <c r="P10" s="164"/>
      <c r="Q10" s="21"/>
      <c r="R10" s="21">
        <v>100000</v>
      </c>
      <c r="S10" s="21">
        <v>100000</v>
      </c>
      <c r="T10" s="21"/>
      <c r="U10" s="165"/>
      <c r="V10" s="21"/>
      <c r="W10" s="21"/>
    </row>
    <row r="11" ht="32.9" customHeight="1" spans="1:23">
      <c r="A11" s="163" t="s">
        <v>233</v>
      </c>
      <c r="B11" s="163" t="s">
        <v>234</v>
      </c>
      <c r="C11" s="19" t="s">
        <v>232</v>
      </c>
      <c r="D11" s="163" t="s">
        <v>235</v>
      </c>
      <c r="E11" s="163" t="s">
        <v>95</v>
      </c>
      <c r="F11" s="163" t="s">
        <v>159</v>
      </c>
      <c r="G11" s="163" t="s">
        <v>236</v>
      </c>
      <c r="H11" s="163" t="s">
        <v>237</v>
      </c>
      <c r="I11" s="21">
        <v>10000</v>
      </c>
      <c r="J11" s="21"/>
      <c r="K11" s="21"/>
      <c r="L11" s="21"/>
      <c r="M11" s="21"/>
      <c r="N11" s="164"/>
      <c r="O11" s="164"/>
      <c r="P11" s="164"/>
      <c r="Q11" s="21"/>
      <c r="R11" s="21">
        <v>10000</v>
      </c>
      <c r="S11" s="21">
        <v>10000</v>
      </c>
      <c r="T11" s="21"/>
      <c r="U11" s="165"/>
      <c r="V11" s="21"/>
      <c r="W11" s="21"/>
    </row>
    <row r="12" ht="32.9" customHeight="1" spans="1:23">
      <c r="A12" s="163" t="s">
        <v>233</v>
      </c>
      <c r="B12" s="163" t="s">
        <v>234</v>
      </c>
      <c r="C12" s="19" t="s">
        <v>232</v>
      </c>
      <c r="D12" s="163" t="s">
        <v>235</v>
      </c>
      <c r="E12" s="163" t="s">
        <v>95</v>
      </c>
      <c r="F12" s="163" t="s">
        <v>159</v>
      </c>
      <c r="G12" s="163" t="s">
        <v>238</v>
      </c>
      <c r="H12" s="163" t="s">
        <v>239</v>
      </c>
      <c r="I12" s="21">
        <v>20000</v>
      </c>
      <c r="J12" s="21"/>
      <c r="K12" s="21"/>
      <c r="L12" s="21"/>
      <c r="M12" s="21"/>
      <c r="N12" s="164"/>
      <c r="O12" s="164"/>
      <c r="P12" s="164"/>
      <c r="Q12" s="21"/>
      <c r="R12" s="21">
        <v>20000</v>
      </c>
      <c r="S12" s="21">
        <v>20000</v>
      </c>
      <c r="T12" s="21"/>
      <c r="U12" s="165"/>
      <c r="V12" s="21"/>
      <c r="W12" s="21"/>
    </row>
    <row r="13" ht="32.9" customHeight="1" spans="1:23">
      <c r="A13" s="163" t="s">
        <v>233</v>
      </c>
      <c r="B13" s="163" t="s">
        <v>234</v>
      </c>
      <c r="C13" s="19" t="s">
        <v>232</v>
      </c>
      <c r="D13" s="163" t="s">
        <v>235</v>
      </c>
      <c r="E13" s="163" t="s">
        <v>95</v>
      </c>
      <c r="F13" s="163" t="s">
        <v>159</v>
      </c>
      <c r="G13" s="163" t="s">
        <v>240</v>
      </c>
      <c r="H13" s="163" t="s">
        <v>241</v>
      </c>
      <c r="I13" s="21">
        <v>50000</v>
      </c>
      <c r="J13" s="21"/>
      <c r="K13" s="21"/>
      <c r="L13" s="21"/>
      <c r="M13" s="21"/>
      <c r="N13" s="164"/>
      <c r="O13" s="164"/>
      <c r="P13" s="164"/>
      <c r="Q13" s="21"/>
      <c r="R13" s="21">
        <v>50000</v>
      </c>
      <c r="S13" s="21">
        <v>50000</v>
      </c>
      <c r="T13" s="21"/>
      <c r="U13" s="165"/>
      <c r="V13" s="21"/>
      <c r="W13" s="21"/>
    </row>
    <row r="14" ht="32.9" customHeight="1" spans="1:23">
      <c r="A14" s="163" t="s">
        <v>233</v>
      </c>
      <c r="B14" s="163" t="s">
        <v>234</v>
      </c>
      <c r="C14" s="19" t="s">
        <v>232</v>
      </c>
      <c r="D14" s="163" t="s">
        <v>235</v>
      </c>
      <c r="E14" s="163" t="s">
        <v>95</v>
      </c>
      <c r="F14" s="163" t="s">
        <v>159</v>
      </c>
      <c r="G14" s="163" t="s">
        <v>242</v>
      </c>
      <c r="H14" s="163" t="s">
        <v>243</v>
      </c>
      <c r="I14" s="21">
        <v>20000</v>
      </c>
      <c r="J14" s="21"/>
      <c r="K14" s="21"/>
      <c r="L14" s="21"/>
      <c r="M14" s="21"/>
      <c r="N14" s="164"/>
      <c r="O14" s="164"/>
      <c r="P14" s="164"/>
      <c r="Q14" s="21"/>
      <c r="R14" s="21">
        <v>20000</v>
      </c>
      <c r="S14" s="21">
        <v>20000</v>
      </c>
      <c r="T14" s="21"/>
      <c r="U14" s="165"/>
      <c r="V14" s="21"/>
      <c r="W14" s="21"/>
    </row>
    <row r="15" ht="32.9" customHeight="1" spans="1:23">
      <c r="A15" s="163" t="s">
        <v>233</v>
      </c>
      <c r="B15" s="163" t="s">
        <v>234</v>
      </c>
      <c r="C15" s="19" t="s">
        <v>232</v>
      </c>
      <c r="D15" s="163" t="s">
        <v>235</v>
      </c>
      <c r="E15" s="163" t="s">
        <v>95</v>
      </c>
      <c r="F15" s="163" t="s">
        <v>159</v>
      </c>
      <c r="G15" s="163" t="s">
        <v>244</v>
      </c>
      <c r="H15" s="163" t="s">
        <v>245</v>
      </c>
      <c r="I15" s="21">
        <v>1000000</v>
      </c>
      <c r="J15" s="21"/>
      <c r="K15" s="21"/>
      <c r="L15" s="21"/>
      <c r="M15" s="21"/>
      <c r="N15" s="164"/>
      <c r="O15" s="164"/>
      <c r="P15" s="164"/>
      <c r="Q15" s="21"/>
      <c r="R15" s="21">
        <v>1000000</v>
      </c>
      <c r="S15" s="21">
        <v>1000000</v>
      </c>
      <c r="T15" s="21"/>
      <c r="U15" s="165"/>
      <c r="V15" s="21"/>
      <c r="W15" s="21"/>
    </row>
    <row r="16" ht="32.9" customHeight="1" spans="1:23">
      <c r="A16" s="163" t="s">
        <v>233</v>
      </c>
      <c r="B16" s="163" t="s">
        <v>234</v>
      </c>
      <c r="C16" s="19" t="s">
        <v>232</v>
      </c>
      <c r="D16" s="163" t="s">
        <v>235</v>
      </c>
      <c r="E16" s="163" t="s">
        <v>95</v>
      </c>
      <c r="F16" s="163" t="s">
        <v>159</v>
      </c>
      <c r="G16" s="163" t="s">
        <v>246</v>
      </c>
      <c r="H16" s="163" t="s">
        <v>247</v>
      </c>
      <c r="I16" s="21">
        <v>100000</v>
      </c>
      <c r="J16" s="21"/>
      <c r="K16" s="21"/>
      <c r="L16" s="21"/>
      <c r="M16" s="21"/>
      <c r="N16" s="164"/>
      <c r="O16" s="164"/>
      <c r="P16" s="164"/>
      <c r="Q16" s="21"/>
      <c r="R16" s="21">
        <v>100000</v>
      </c>
      <c r="S16" s="21">
        <v>100000</v>
      </c>
      <c r="T16" s="21"/>
      <c r="U16" s="165"/>
      <c r="V16" s="21"/>
      <c r="W16" s="21"/>
    </row>
    <row r="17" customFormat="1" ht="32.9" customHeight="1" spans="1:23">
      <c r="A17" s="163" t="s">
        <v>233</v>
      </c>
      <c r="B17" s="163" t="s">
        <v>234</v>
      </c>
      <c r="C17" s="19" t="s">
        <v>232</v>
      </c>
      <c r="D17" s="163" t="s">
        <v>235</v>
      </c>
      <c r="E17" s="163" t="s">
        <v>95</v>
      </c>
      <c r="F17" s="163" t="s">
        <v>159</v>
      </c>
      <c r="G17" s="163" t="s">
        <v>248</v>
      </c>
      <c r="H17" s="163" t="s">
        <v>249</v>
      </c>
      <c r="I17" s="21">
        <v>10000</v>
      </c>
      <c r="J17" s="21"/>
      <c r="K17" s="21"/>
      <c r="L17" s="21"/>
      <c r="M17" s="21"/>
      <c r="N17" s="164"/>
      <c r="O17" s="164"/>
      <c r="P17" s="164"/>
      <c r="Q17" s="21"/>
      <c r="R17" s="21">
        <v>10000</v>
      </c>
      <c r="S17" s="21">
        <v>10000</v>
      </c>
      <c r="T17" s="21"/>
      <c r="U17" s="165"/>
      <c r="V17" s="21"/>
      <c r="W17" s="21"/>
    </row>
    <row r="18" customFormat="1" ht="32.9" customHeight="1" spans="1:23">
      <c r="A18" s="163" t="s">
        <v>233</v>
      </c>
      <c r="B18" s="163" t="s">
        <v>234</v>
      </c>
      <c r="C18" s="19" t="s">
        <v>232</v>
      </c>
      <c r="D18" s="163" t="s">
        <v>235</v>
      </c>
      <c r="E18" s="163" t="s">
        <v>95</v>
      </c>
      <c r="F18" s="163" t="s">
        <v>159</v>
      </c>
      <c r="G18" s="163" t="s">
        <v>250</v>
      </c>
      <c r="H18" s="163" t="s">
        <v>251</v>
      </c>
      <c r="I18" s="21">
        <v>90000</v>
      </c>
      <c r="J18" s="21"/>
      <c r="K18" s="21"/>
      <c r="L18" s="21"/>
      <c r="M18" s="21"/>
      <c r="N18" s="164"/>
      <c r="O18" s="164"/>
      <c r="P18" s="164"/>
      <c r="Q18" s="21"/>
      <c r="R18" s="21">
        <v>90000</v>
      </c>
      <c r="S18" s="21">
        <v>90000</v>
      </c>
      <c r="T18" s="21"/>
      <c r="U18" s="165"/>
      <c r="V18" s="21"/>
      <c r="W18" s="21"/>
    </row>
    <row r="19" customFormat="1" ht="32.9" customHeight="1" spans="1:23">
      <c r="A19" s="163" t="s">
        <v>233</v>
      </c>
      <c r="B19" s="163" t="s">
        <v>234</v>
      </c>
      <c r="C19" s="19" t="s">
        <v>232</v>
      </c>
      <c r="D19" s="163" t="s">
        <v>235</v>
      </c>
      <c r="E19" s="163" t="s">
        <v>95</v>
      </c>
      <c r="F19" s="163" t="s">
        <v>159</v>
      </c>
      <c r="G19" s="163" t="s">
        <v>252</v>
      </c>
      <c r="H19" s="163" t="s">
        <v>253</v>
      </c>
      <c r="I19" s="21">
        <v>100000</v>
      </c>
      <c r="J19" s="21"/>
      <c r="K19" s="21"/>
      <c r="L19" s="21"/>
      <c r="M19" s="21"/>
      <c r="N19" s="164"/>
      <c r="O19" s="164"/>
      <c r="P19" s="164"/>
      <c r="Q19" s="21"/>
      <c r="R19" s="21">
        <v>100000</v>
      </c>
      <c r="S19" s="21">
        <v>100000</v>
      </c>
      <c r="T19" s="21"/>
      <c r="U19" s="165"/>
      <c r="V19" s="21"/>
      <c r="W19" s="21"/>
    </row>
    <row r="20" s="137" customFormat="1" ht="22.5" customHeight="1" spans="1:23">
      <c r="A20" s="162" t="s">
        <v>254</v>
      </c>
      <c r="B20" s="22"/>
      <c r="C20" s="22"/>
      <c r="D20" s="22"/>
      <c r="E20" s="22"/>
      <c r="F20" s="22"/>
      <c r="G20" s="22"/>
      <c r="H20" s="22"/>
      <c r="I20" s="21">
        <v>7000</v>
      </c>
      <c r="J20" s="21">
        <v>7000</v>
      </c>
      <c r="K20" s="21">
        <v>7000</v>
      </c>
      <c r="L20" s="21"/>
      <c r="M20" s="21"/>
      <c r="N20" s="164"/>
      <c r="O20" s="164"/>
      <c r="P20" s="164"/>
      <c r="Q20" s="21"/>
      <c r="R20" s="21"/>
      <c r="S20" s="21"/>
      <c r="T20" s="21"/>
      <c r="U20" s="165"/>
      <c r="V20" s="21"/>
      <c r="W20" s="21"/>
    </row>
    <row r="21" s="137" customFormat="1" ht="22.5" customHeight="1" spans="1:23">
      <c r="A21" s="163" t="s">
        <v>255</v>
      </c>
      <c r="B21" s="163" t="s">
        <v>256</v>
      </c>
      <c r="C21" s="19" t="s">
        <v>254</v>
      </c>
      <c r="D21" s="163" t="s">
        <v>235</v>
      </c>
      <c r="E21" s="163" t="s">
        <v>95</v>
      </c>
      <c r="F21" s="163" t="s">
        <v>159</v>
      </c>
      <c r="G21" s="163" t="s">
        <v>244</v>
      </c>
      <c r="H21" s="163" t="s">
        <v>245</v>
      </c>
      <c r="I21" s="21">
        <v>7000</v>
      </c>
      <c r="J21" s="21">
        <v>7000</v>
      </c>
      <c r="K21" s="21">
        <v>7000</v>
      </c>
      <c r="L21" s="21"/>
      <c r="M21" s="21"/>
      <c r="N21" s="164"/>
      <c r="O21" s="164"/>
      <c r="P21" s="164"/>
      <c r="Q21" s="21"/>
      <c r="R21" s="21"/>
      <c r="S21" s="21"/>
      <c r="T21" s="21"/>
      <c r="U21" s="165"/>
      <c r="V21" s="21"/>
      <c r="W21" s="21"/>
    </row>
    <row r="22" s="137" customFormat="1" ht="22.5" customHeight="1" spans="1:23">
      <c r="A22" s="162" t="s">
        <v>257</v>
      </c>
      <c r="B22" s="22"/>
      <c r="C22" s="22"/>
      <c r="D22" s="22"/>
      <c r="E22" s="22"/>
      <c r="F22" s="22"/>
      <c r="G22" s="22"/>
      <c r="H22" s="22"/>
      <c r="I22" s="21">
        <v>149009.4</v>
      </c>
      <c r="J22" s="21">
        <v>149009.4</v>
      </c>
      <c r="K22" s="21">
        <v>149009.4</v>
      </c>
      <c r="L22" s="21"/>
      <c r="M22" s="21"/>
      <c r="N22" s="164"/>
      <c r="O22" s="164"/>
      <c r="P22" s="164"/>
      <c r="Q22" s="21"/>
      <c r="R22" s="21"/>
      <c r="S22" s="21"/>
      <c r="T22" s="21"/>
      <c r="U22" s="165"/>
      <c r="V22" s="21"/>
      <c r="W22" s="21"/>
    </row>
    <row r="23" s="137" customFormat="1" ht="22.5" customHeight="1" spans="1:23">
      <c r="A23" s="163" t="s">
        <v>255</v>
      </c>
      <c r="B23" s="163" t="s">
        <v>258</v>
      </c>
      <c r="C23" s="19" t="s">
        <v>257</v>
      </c>
      <c r="D23" s="163" t="s">
        <v>235</v>
      </c>
      <c r="E23" s="163" t="s">
        <v>96</v>
      </c>
      <c r="F23" s="163" t="s">
        <v>160</v>
      </c>
      <c r="G23" s="163" t="s">
        <v>259</v>
      </c>
      <c r="H23" s="163" t="s">
        <v>260</v>
      </c>
      <c r="I23" s="21">
        <v>149009.4</v>
      </c>
      <c r="J23" s="21">
        <v>149009.4</v>
      </c>
      <c r="K23" s="21">
        <v>149009.4</v>
      </c>
      <c r="L23" s="21"/>
      <c r="M23" s="21"/>
      <c r="N23" s="164"/>
      <c r="O23" s="164"/>
      <c r="P23" s="164"/>
      <c r="Q23" s="21"/>
      <c r="R23" s="21"/>
      <c r="S23" s="21"/>
      <c r="T23" s="21"/>
      <c r="U23" s="165"/>
      <c r="V23" s="21"/>
      <c r="W23" s="21"/>
    </row>
    <row r="24" s="137" customFormat="1" ht="22.5" customHeight="1" spans="1:23">
      <c r="A24" s="162" t="s">
        <v>261</v>
      </c>
      <c r="B24" s="22"/>
      <c r="C24" s="22"/>
      <c r="D24" s="22"/>
      <c r="E24" s="22"/>
      <c r="F24" s="22"/>
      <c r="G24" s="22"/>
      <c r="H24" s="22"/>
      <c r="I24" s="21">
        <v>90000</v>
      </c>
      <c r="J24" s="21">
        <v>90000</v>
      </c>
      <c r="K24" s="21">
        <v>90000</v>
      </c>
      <c r="L24" s="21"/>
      <c r="M24" s="21"/>
      <c r="N24" s="164"/>
      <c r="O24" s="164"/>
      <c r="P24" s="164"/>
      <c r="Q24" s="21"/>
      <c r="R24" s="21"/>
      <c r="S24" s="21"/>
      <c r="T24" s="21"/>
      <c r="U24" s="165"/>
      <c r="V24" s="21"/>
      <c r="W24" s="21"/>
    </row>
    <row r="25" s="137" customFormat="1" ht="22.5" customHeight="1" spans="1:23">
      <c r="A25" s="163" t="s">
        <v>262</v>
      </c>
      <c r="B25" s="163" t="s">
        <v>263</v>
      </c>
      <c r="C25" s="19" t="s">
        <v>261</v>
      </c>
      <c r="D25" s="163" t="s">
        <v>235</v>
      </c>
      <c r="E25" s="163" t="s">
        <v>96</v>
      </c>
      <c r="F25" s="163" t="s">
        <v>160</v>
      </c>
      <c r="G25" s="163" t="s">
        <v>259</v>
      </c>
      <c r="H25" s="163" t="s">
        <v>260</v>
      </c>
      <c r="I25" s="21">
        <v>90000</v>
      </c>
      <c r="J25" s="21">
        <v>90000</v>
      </c>
      <c r="K25" s="21">
        <v>90000</v>
      </c>
      <c r="L25" s="21"/>
      <c r="M25" s="21"/>
      <c r="N25" s="164"/>
      <c r="O25" s="164"/>
      <c r="P25" s="164"/>
      <c r="Q25" s="21"/>
      <c r="R25" s="21"/>
      <c r="S25" s="21"/>
      <c r="T25" s="21"/>
      <c r="U25" s="165"/>
      <c r="V25" s="21"/>
      <c r="W25" s="21"/>
    </row>
    <row r="26" s="137" customFormat="1" ht="22.5" customHeight="1" spans="1:23">
      <c r="A26" s="166" t="s">
        <v>106</v>
      </c>
      <c r="B26" s="167"/>
      <c r="C26" s="167"/>
      <c r="D26" s="167"/>
      <c r="E26" s="167"/>
      <c r="F26" s="167"/>
      <c r="G26" s="167"/>
      <c r="H26" s="168"/>
      <c r="I26" s="21">
        <v>1746009.4</v>
      </c>
      <c r="J26" s="21">
        <v>246009.4</v>
      </c>
      <c r="K26" s="169">
        <v>246009.4</v>
      </c>
      <c r="L26" s="21"/>
      <c r="M26" s="21"/>
      <c r="N26" s="164"/>
      <c r="O26" s="164"/>
      <c r="P26" s="164"/>
      <c r="Q26" s="21"/>
      <c r="R26" s="21">
        <v>1500000</v>
      </c>
      <c r="S26" s="21">
        <v>1500000</v>
      </c>
      <c r="T26" s="21"/>
      <c r="U26" s="170"/>
      <c r="V26" s="21"/>
      <c r="W26" s="21"/>
    </row>
  </sheetData>
  <mergeCells count="32">
    <mergeCell ref="A2:W2"/>
    <mergeCell ref="A3:H3"/>
    <mergeCell ref="J4:M4"/>
    <mergeCell ref="N4:P4"/>
    <mergeCell ref="R4:W4"/>
    <mergeCell ref="A9:C9"/>
    <mergeCell ref="A20:C20"/>
    <mergeCell ref="A22:C22"/>
    <mergeCell ref="A24:C2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37"/>
  <sheetViews>
    <sheetView showZeros="0" topLeftCell="C1" workbookViewId="0">
      <selection activeCell="N29" sqref="N29"/>
    </sheetView>
  </sheetViews>
  <sheetFormatPr defaultColWidth="9.14166666666667" defaultRowHeight="12" customHeight="1"/>
  <cols>
    <col min="1" max="1" width="24.8833333333333" customWidth="1"/>
    <col min="2" max="2" width="26.875"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56.875" style="134" customWidth="1"/>
  </cols>
  <sheetData>
    <row r="1" customHeight="1" spans="1:10">
      <c r="J1" s="90" t="s">
        <v>264</v>
      </c>
    </row>
    <row r="2" ht="28.5" customHeight="1" spans="1:10">
      <c r="A2" s="68" t="s">
        <v>265</v>
      </c>
      <c r="B2" s="26"/>
      <c r="C2" s="26"/>
      <c r="D2" s="26"/>
      <c r="E2" s="26"/>
      <c r="F2" s="69"/>
      <c r="G2" s="26"/>
      <c r="H2" s="69"/>
      <c r="I2" s="69"/>
      <c r="J2" s="77"/>
    </row>
    <row r="3" ht="15" customHeight="1" spans="1:10">
      <c r="A3" s="135" t="str">
        <f>"单位名称："&amp;"维西傈僳族自治县维登乡卫生院"</f>
        <v>单位名称：维西傈僳族自治县维登乡卫生院</v>
      </c>
      <c r="B3" s="136"/>
      <c r="C3" s="137"/>
      <c r="D3" s="137"/>
      <c r="E3" s="137"/>
      <c r="F3" s="137"/>
      <c r="G3" s="137"/>
      <c r="H3" s="137"/>
      <c r="I3" s="137"/>
      <c r="J3" s="138"/>
    </row>
    <row r="4" ht="14.25" customHeight="1" spans="1:10">
      <c r="A4" s="139" t="s">
        <v>266</v>
      </c>
      <c r="B4" s="139" t="s">
        <v>267</v>
      </c>
      <c r="C4" s="139" t="s">
        <v>268</v>
      </c>
      <c r="D4" s="139" t="s">
        <v>269</v>
      </c>
      <c r="E4" s="139" t="s">
        <v>270</v>
      </c>
      <c r="F4" s="140" t="s">
        <v>271</v>
      </c>
      <c r="G4" s="139" t="s">
        <v>272</v>
      </c>
      <c r="H4" s="140" t="s">
        <v>273</v>
      </c>
      <c r="I4" s="140" t="s">
        <v>274</v>
      </c>
      <c r="J4" s="139" t="s">
        <v>275</v>
      </c>
    </row>
    <row r="5" ht="14.25" customHeight="1" spans="1:10">
      <c r="A5" s="141">
        <v>1</v>
      </c>
      <c r="B5" s="141">
        <v>2</v>
      </c>
      <c r="C5" s="141">
        <v>3</v>
      </c>
      <c r="D5" s="141">
        <v>4</v>
      </c>
      <c r="E5" s="141">
        <v>5</v>
      </c>
      <c r="F5" s="141">
        <v>6</v>
      </c>
      <c r="G5" s="141">
        <v>7</v>
      </c>
      <c r="H5" s="141">
        <v>8</v>
      </c>
      <c r="I5" s="141">
        <v>9</v>
      </c>
      <c r="J5" s="142">
        <v>10</v>
      </c>
    </row>
    <row r="6" ht="33.75" customHeight="1" spans="1:10">
      <c r="A6" s="143" t="s">
        <v>235</v>
      </c>
      <c r="B6" s="144"/>
      <c r="C6" s="144"/>
      <c r="D6" s="144"/>
      <c r="E6" s="143"/>
      <c r="F6" s="144"/>
      <c r="G6" s="143"/>
      <c r="H6" s="144"/>
      <c r="I6" s="144"/>
      <c r="J6" s="143"/>
    </row>
    <row r="7" ht="61" customHeight="1" spans="1:10">
      <c r="A7" s="143" t="str">
        <f>"   "&amp;"维登乡卫生院2026年医疗收入资金"</f>
        <v>   维登乡卫生院2026年医疗收入资金</v>
      </c>
      <c r="B7" s="145" t="s">
        <v>276</v>
      </c>
      <c r="C7" s="146"/>
      <c r="D7" s="146"/>
      <c r="E7" s="146"/>
      <c r="F7" s="147"/>
      <c r="G7" s="146"/>
      <c r="H7" s="147"/>
      <c r="I7" s="147"/>
      <c r="J7" s="148"/>
    </row>
    <row r="8" ht="33.75" customHeight="1" spans="1:10">
      <c r="A8" s="143"/>
      <c r="B8" s="145"/>
      <c r="C8" s="146" t="s">
        <v>277</v>
      </c>
      <c r="D8" s="146" t="s">
        <v>278</v>
      </c>
      <c r="E8" s="146" t="s">
        <v>279</v>
      </c>
      <c r="F8" s="147" t="s">
        <v>280</v>
      </c>
      <c r="G8" s="146" t="s">
        <v>281</v>
      </c>
      <c r="H8" s="147" t="s">
        <v>282</v>
      </c>
      <c r="I8" s="147" t="s">
        <v>283</v>
      </c>
      <c r="J8" s="148" t="s">
        <v>284</v>
      </c>
    </row>
    <row r="9" ht="33.75" customHeight="1" spans="1:10">
      <c r="A9" s="22"/>
      <c r="B9" s="22"/>
      <c r="C9" s="146" t="s">
        <v>277</v>
      </c>
      <c r="D9" s="146" t="s">
        <v>278</v>
      </c>
      <c r="E9" s="146" t="s">
        <v>285</v>
      </c>
      <c r="F9" s="147" t="s">
        <v>280</v>
      </c>
      <c r="G9" s="146" t="s">
        <v>286</v>
      </c>
      <c r="H9" s="147" t="s">
        <v>287</v>
      </c>
      <c r="I9" s="147" t="s">
        <v>283</v>
      </c>
      <c r="J9" s="148" t="s">
        <v>288</v>
      </c>
    </row>
    <row r="10" ht="33.75" customHeight="1" spans="1:10">
      <c r="A10" s="22"/>
      <c r="B10" s="22"/>
      <c r="C10" s="146" t="s">
        <v>277</v>
      </c>
      <c r="D10" s="146" t="s">
        <v>278</v>
      </c>
      <c r="E10" s="146" t="s">
        <v>289</v>
      </c>
      <c r="F10" s="147" t="s">
        <v>290</v>
      </c>
      <c r="G10" s="146" t="s">
        <v>291</v>
      </c>
      <c r="H10" s="147" t="s">
        <v>282</v>
      </c>
      <c r="I10" s="147" t="s">
        <v>283</v>
      </c>
      <c r="J10" s="148" t="s">
        <v>292</v>
      </c>
    </row>
    <row r="11" customHeight="1" spans="1:10">
      <c r="A11" s="22"/>
      <c r="B11" s="22"/>
      <c r="C11" s="146" t="s">
        <v>277</v>
      </c>
      <c r="D11" s="146" t="s">
        <v>293</v>
      </c>
      <c r="E11" s="146" t="s">
        <v>294</v>
      </c>
      <c r="F11" s="147" t="s">
        <v>290</v>
      </c>
      <c r="G11" s="146" t="s">
        <v>295</v>
      </c>
      <c r="H11" s="147" t="s">
        <v>296</v>
      </c>
      <c r="I11" s="147" t="s">
        <v>283</v>
      </c>
      <c r="J11" s="148" t="s">
        <v>294</v>
      </c>
    </row>
    <row r="12" customHeight="1" spans="1:10">
      <c r="A12" s="22"/>
      <c r="B12" s="22"/>
      <c r="C12" s="146" t="s">
        <v>277</v>
      </c>
      <c r="D12" s="146" t="s">
        <v>293</v>
      </c>
      <c r="E12" s="146" t="s">
        <v>297</v>
      </c>
      <c r="F12" s="147" t="s">
        <v>280</v>
      </c>
      <c r="G12" s="146" t="s">
        <v>298</v>
      </c>
      <c r="H12" s="147" t="s">
        <v>282</v>
      </c>
      <c r="I12" s="147" t="s">
        <v>283</v>
      </c>
      <c r="J12" s="148" t="s">
        <v>299</v>
      </c>
    </row>
    <row r="13" customHeight="1" spans="1:10">
      <c r="A13" s="22"/>
      <c r="B13" s="22"/>
      <c r="C13" s="146" t="s">
        <v>277</v>
      </c>
      <c r="D13" s="146" t="s">
        <v>293</v>
      </c>
      <c r="E13" s="146" t="s">
        <v>300</v>
      </c>
      <c r="F13" s="147" t="s">
        <v>290</v>
      </c>
      <c r="G13" s="146" t="s">
        <v>291</v>
      </c>
      <c r="H13" s="147" t="s">
        <v>282</v>
      </c>
      <c r="I13" s="147" t="s">
        <v>283</v>
      </c>
      <c r="J13" s="148" t="s">
        <v>301</v>
      </c>
    </row>
    <row r="14" customHeight="1" spans="1:10">
      <c r="A14" s="22"/>
      <c r="B14" s="22"/>
      <c r="C14" s="146" t="s">
        <v>277</v>
      </c>
      <c r="D14" s="146" t="s">
        <v>302</v>
      </c>
      <c r="E14" s="146" t="s">
        <v>303</v>
      </c>
      <c r="F14" s="147" t="s">
        <v>290</v>
      </c>
      <c r="G14" s="146" t="s">
        <v>291</v>
      </c>
      <c r="H14" s="147" t="s">
        <v>282</v>
      </c>
      <c r="I14" s="147" t="s">
        <v>283</v>
      </c>
      <c r="J14" s="148" t="s">
        <v>304</v>
      </c>
    </row>
    <row r="15" customHeight="1" spans="1:10">
      <c r="A15" s="22"/>
      <c r="B15" s="22"/>
      <c r="C15" s="146" t="s">
        <v>277</v>
      </c>
      <c r="D15" s="146" t="s">
        <v>302</v>
      </c>
      <c r="E15" s="146" t="s">
        <v>305</v>
      </c>
      <c r="F15" s="147" t="s">
        <v>290</v>
      </c>
      <c r="G15" s="146" t="s">
        <v>291</v>
      </c>
      <c r="H15" s="147" t="s">
        <v>282</v>
      </c>
      <c r="I15" s="147" t="s">
        <v>283</v>
      </c>
      <c r="J15" s="148" t="s">
        <v>306</v>
      </c>
    </row>
    <row r="16" customHeight="1" spans="1:10">
      <c r="A16" s="22"/>
      <c r="B16" s="22"/>
      <c r="C16" s="146" t="s">
        <v>307</v>
      </c>
      <c r="D16" s="146" t="s">
        <v>308</v>
      </c>
      <c r="E16" s="146" t="s">
        <v>309</v>
      </c>
      <c r="F16" s="147" t="s">
        <v>290</v>
      </c>
      <c r="G16" s="146" t="s">
        <v>295</v>
      </c>
      <c r="H16" s="147" t="s">
        <v>296</v>
      </c>
      <c r="I16" s="147" t="s">
        <v>283</v>
      </c>
      <c r="J16" s="148" t="s">
        <v>309</v>
      </c>
    </row>
    <row r="17" customHeight="1" spans="1:10">
      <c r="A17" s="22"/>
      <c r="B17" s="22"/>
      <c r="C17" s="146" t="s">
        <v>310</v>
      </c>
      <c r="D17" s="146" t="s">
        <v>311</v>
      </c>
      <c r="E17" s="146" t="s">
        <v>312</v>
      </c>
      <c r="F17" s="147" t="s">
        <v>280</v>
      </c>
      <c r="G17" s="146" t="s">
        <v>313</v>
      </c>
      <c r="H17" s="147" t="s">
        <v>282</v>
      </c>
      <c r="I17" s="147" t="s">
        <v>283</v>
      </c>
      <c r="J17" s="148" t="s">
        <v>314</v>
      </c>
    </row>
    <row r="18" customHeight="1" spans="1:10">
      <c r="A18" s="22"/>
      <c r="B18" s="22"/>
      <c r="C18" s="146" t="s">
        <v>315</v>
      </c>
      <c r="D18" s="146" t="s">
        <v>316</v>
      </c>
      <c r="E18" s="146" t="s">
        <v>316</v>
      </c>
      <c r="F18" s="147" t="s">
        <v>290</v>
      </c>
      <c r="G18" s="146" t="s">
        <v>317</v>
      </c>
      <c r="H18" s="147" t="s">
        <v>296</v>
      </c>
      <c r="I18" s="147" t="s">
        <v>283</v>
      </c>
      <c r="J18" s="148" t="s">
        <v>318</v>
      </c>
    </row>
    <row r="19" customHeight="1" spans="1:10">
      <c r="A19" s="143" t="str">
        <f>"   "&amp;"在岗乡村医生县级补助工资经费"</f>
        <v>   在岗乡村医生县级补助工资经费</v>
      </c>
      <c r="B19" s="145" t="s">
        <v>319</v>
      </c>
      <c r="C19" s="22"/>
      <c r="D19" s="22"/>
      <c r="E19" s="22"/>
      <c r="F19" s="22"/>
      <c r="G19" s="22"/>
      <c r="H19" s="22"/>
      <c r="I19" s="22"/>
      <c r="J19" s="149"/>
    </row>
    <row r="20" customHeight="1" spans="1:10">
      <c r="A20" s="22"/>
      <c r="B20" s="22"/>
      <c r="C20" s="146" t="s">
        <v>277</v>
      </c>
      <c r="D20" s="146" t="s">
        <v>278</v>
      </c>
      <c r="E20" s="146" t="s">
        <v>320</v>
      </c>
      <c r="F20" s="147" t="s">
        <v>290</v>
      </c>
      <c r="G20" s="146" t="s">
        <v>291</v>
      </c>
      <c r="H20" s="147" t="s">
        <v>282</v>
      </c>
      <c r="I20" s="147" t="s">
        <v>283</v>
      </c>
      <c r="J20" s="148" t="s">
        <v>321</v>
      </c>
    </row>
    <row r="21" customHeight="1" spans="1:10">
      <c r="A21" s="22"/>
      <c r="B21" s="22"/>
      <c r="C21" s="146" t="s">
        <v>307</v>
      </c>
      <c r="D21" s="146" t="s">
        <v>308</v>
      </c>
      <c r="E21" s="146" t="s">
        <v>322</v>
      </c>
      <c r="F21" s="147" t="s">
        <v>290</v>
      </c>
      <c r="G21" s="146" t="s">
        <v>323</v>
      </c>
      <c r="H21" s="147" t="s">
        <v>296</v>
      </c>
      <c r="I21" s="147" t="s">
        <v>283</v>
      </c>
      <c r="J21" s="148" t="s">
        <v>324</v>
      </c>
    </row>
    <row r="22" customHeight="1" spans="1:10">
      <c r="A22" s="22"/>
      <c r="B22" s="22"/>
      <c r="C22" s="146" t="s">
        <v>307</v>
      </c>
      <c r="D22" s="146" t="s">
        <v>325</v>
      </c>
      <c r="E22" s="146" t="s">
        <v>326</v>
      </c>
      <c r="F22" s="147" t="s">
        <v>290</v>
      </c>
      <c r="G22" s="146" t="s">
        <v>327</v>
      </c>
      <c r="H22" s="147" t="s">
        <v>287</v>
      </c>
      <c r="I22" s="147" t="s">
        <v>283</v>
      </c>
      <c r="J22" s="148" t="s">
        <v>328</v>
      </c>
    </row>
    <row r="23" customHeight="1" spans="1:10">
      <c r="A23" s="22"/>
      <c r="B23" s="22"/>
      <c r="C23" s="146" t="s">
        <v>307</v>
      </c>
      <c r="D23" s="146" t="s">
        <v>329</v>
      </c>
      <c r="E23" s="146" t="s">
        <v>330</v>
      </c>
      <c r="F23" s="147" t="s">
        <v>290</v>
      </c>
      <c r="G23" s="146" t="s">
        <v>331</v>
      </c>
      <c r="H23" s="147" t="s">
        <v>296</v>
      </c>
      <c r="I23" s="147" t="s">
        <v>332</v>
      </c>
      <c r="J23" s="148" t="s">
        <v>330</v>
      </c>
    </row>
    <row r="24" customHeight="1" spans="1:10">
      <c r="A24" s="22"/>
      <c r="B24" s="22"/>
      <c r="C24" s="146" t="s">
        <v>310</v>
      </c>
      <c r="D24" s="146" t="s">
        <v>311</v>
      </c>
      <c r="E24" s="146" t="s">
        <v>333</v>
      </c>
      <c r="F24" s="147" t="s">
        <v>280</v>
      </c>
      <c r="G24" s="146" t="s">
        <v>281</v>
      </c>
      <c r="H24" s="147" t="s">
        <v>282</v>
      </c>
      <c r="I24" s="147" t="s">
        <v>283</v>
      </c>
      <c r="J24" s="148" t="s">
        <v>334</v>
      </c>
    </row>
    <row r="25" customHeight="1" spans="1:10">
      <c r="A25" s="22"/>
      <c r="B25" s="22"/>
      <c r="C25" s="146" t="s">
        <v>310</v>
      </c>
      <c r="D25" s="146" t="s">
        <v>311</v>
      </c>
      <c r="E25" s="146" t="s">
        <v>335</v>
      </c>
      <c r="F25" s="147" t="s">
        <v>290</v>
      </c>
      <c r="G25" s="146" t="s">
        <v>281</v>
      </c>
      <c r="H25" s="147" t="s">
        <v>282</v>
      </c>
      <c r="I25" s="147" t="s">
        <v>283</v>
      </c>
      <c r="J25" s="148" t="s">
        <v>336</v>
      </c>
    </row>
    <row r="26" customHeight="1" spans="1:10">
      <c r="A26" s="143" t="str">
        <f>"   "&amp;"疫苗接种服务经费"</f>
        <v>   疫苗接种服务经费</v>
      </c>
      <c r="B26" s="145" t="s">
        <v>337</v>
      </c>
      <c r="C26" s="22"/>
      <c r="D26" s="22"/>
      <c r="E26" s="22"/>
      <c r="F26" s="22"/>
      <c r="G26" s="22"/>
      <c r="H26" s="22"/>
      <c r="I26" s="22"/>
      <c r="J26" s="149"/>
    </row>
    <row r="27" customHeight="1" spans="1:10">
      <c r="A27" s="22"/>
      <c r="B27" s="22"/>
      <c r="C27" s="146" t="s">
        <v>277</v>
      </c>
      <c r="D27" s="146" t="s">
        <v>278</v>
      </c>
      <c r="E27" s="146" t="s">
        <v>338</v>
      </c>
      <c r="F27" s="147" t="s">
        <v>280</v>
      </c>
      <c r="G27" s="146" t="s">
        <v>339</v>
      </c>
      <c r="H27" s="147" t="s">
        <v>340</v>
      </c>
      <c r="I27" s="147" t="s">
        <v>283</v>
      </c>
      <c r="J27" s="148" t="s">
        <v>341</v>
      </c>
    </row>
    <row r="28" customHeight="1" spans="1:10">
      <c r="A28" s="22"/>
      <c r="B28" s="22"/>
      <c r="C28" s="146" t="s">
        <v>277</v>
      </c>
      <c r="D28" s="146" t="s">
        <v>278</v>
      </c>
      <c r="E28" s="146" t="s">
        <v>342</v>
      </c>
      <c r="F28" s="147" t="s">
        <v>290</v>
      </c>
      <c r="G28" s="146" t="s">
        <v>327</v>
      </c>
      <c r="H28" s="147" t="s">
        <v>343</v>
      </c>
      <c r="I28" s="147" t="s">
        <v>283</v>
      </c>
      <c r="J28" s="148" t="s">
        <v>344</v>
      </c>
    </row>
    <row r="29" customHeight="1" spans="1:10">
      <c r="A29" s="22"/>
      <c r="B29" s="22"/>
      <c r="C29" s="146" t="s">
        <v>277</v>
      </c>
      <c r="D29" s="146" t="s">
        <v>293</v>
      </c>
      <c r="E29" s="146" t="s">
        <v>345</v>
      </c>
      <c r="F29" s="147" t="s">
        <v>280</v>
      </c>
      <c r="G29" s="146" t="s">
        <v>346</v>
      </c>
      <c r="H29" s="147" t="s">
        <v>282</v>
      </c>
      <c r="I29" s="147" t="s">
        <v>283</v>
      </c>
      <c r="J29" s="148" t="s">
        <v>347</v>
      </c>
    </row>
    <row r="30" customHeight="1" spans="1:10">
      <c r="A30" s="22"/>
      <c r="B30" s="22"/>
      <c r="C30" s="146" t="s">
        <v>307</v>
      </c>
      <c r="D30" s="146" t="s">
        <v>325</v>
      </c>
      <c r="E30" s="146" t="s">
        <v>348</v>
      </c>
      <c r="F30" s="147" t="s">
        <v>349</v>
      </c>
      <c r="G30" s="146" t="s">
        <v>350</v>
      </c>
      <c r="H30" s="147" t="s">
        <v>282</v>
      </c>
      <c r="I30" s="147" t="s">
        <v>283</v>
      </c>
      <c r="J30" s="148" t="s">
        <v>351</v>
      </c>
    </row>
    <row r="31" customHeight="1" spans="1:10">
      <c r="A31" s="22"/>
      <c r="B31" s="22"/>
      <c r="C31" s="146" t="s">
        <v>310</v>
      </c>
      <c r="D31" s="146" t="s">
        <v>311</v>
      </c>
      <c r="E31" s="146" t="s">
        <v>352</v>
      </c>
      <c r="F31" s="147" t="s">
        <v>280</v>
      </c>
      <c r="G31" s="146" t="s">
        <v>298</v>
      </c>
      <c r="H31" s="147" t="s">
        <v>282</v>
      </c>
      <c r="I31" s="147" t="s">
        <v>283</v>
      </c>
      <c r="J31" s="148" t="s">
        <v>353</v>
      </c>
    </row>
    <row r="32" customHeight="1" spans="1:10">
      <c r="A32" s="143" t="str">
        <f>"   "&amp;"在岗乡村医生企业职工养老保险及医疗保险经费"</f>
        <v>   在岗乡村医生企业职工养老保险及医疗保险经费</v>
      </c>
      <c r="B32" s="145" t="s">
        <v>354</v>
      </c>
      <c r="C32" s="22"/>
      <c r="D32" s="22"/>
      <c r="E32" s="22"/>
      <c r="F32" s="22"/>
      <c r="G32" s="22"/>
      <c r="H32" s="22"/>
      <c r="I32" s="22"/>
      <c r="J32" s="149"/>
    </row>
    <row r="33" customHeight="1" spans="1:10">
      <c r="A33" s="22"/>
      <c r="B33" s="22"/>
      <c r="C33" s="146" t="s">
        <v>277</v>
      </c>
      <c r="D33" s="146" t="s">
        <v>278</v>
      </c>
      <c r="E33" s="146" t="s">
        <v>355</v>
      </c>
      <c r="F33" s="147" t="s">
        <v>290</v>
      </c>
      <c r="G33" s="146" t="s">
        <v>291</v>
      </c>
      <c r="H33" s="147" t="s">
        <v>282</v>
      </c>
      <c r="I33" s="147" t="s">
        <v>283</v>
      </c>
      <c r="J33" s="148" t="s">
        <v>356</v>
      </c>
    </row>
    <row r="34" customHeight="1" spans="1:10">
      <c r="A34" s="22"/>
      <c r="B34" s="22"/>
      <c r="C34" s="146" t="s">
        <v>277</v>
      </c>
      <c r="D34" s="146" t="s">
        <v>278</v>
      </c>
      <c r="E34" s="146" t="s">
        <v>357</v>
      </c>
      <c r="F34" s="147" t="s">
        <v>290</v>
      </c>
      <c r="G34" s="146" t="s">
        <v>291</v>
      </c>
      <c r="H34" s="147" t="s">
        <v>282</v>
      </c>
      <c r="I34" s="147" t="s">
        <v>283</v>
      </c>
      <c r="J34" s="148" t="s">
        <v>358</v>
      </c>
    </row>
    <row r="35" customHeight="1" spans="1:10">
      <c r="A35" s="22"/>
      <c r="B35" s="22"/>
      <c r="C35" s="146" t="s">
        <v>277</v>
      </c>
      <c r="D35" s="146" t="s">
        <v>293</v>
      </c>
      <c r="E35" s="146" t="s">
        <v>359</v>
      </c>
      <c r="F35" s="147" t="s">
        <v>290</v>
      </c>
      <c r="G35" s="146" t="s">
        <v>360</v>
      </c>
      <c r="H35" s="147" t="s">
        <v>296</v>
      </c>
      <c r="I35" s="147" t="s">
        <v>283</v>
      </c>
      <c r="J35" s="148" t="s">
        <v>356</v>
      </c>
    </row>
    <row r="36" customHeight="1" spans="1:10">
      <c r="A36" s="22"/>
      <c r="B36" s="22"/>
      <c r="C36" s="146" t="s">
        <v>307</v>
      </c>
      <c r="D36" s="146" t="s">
        <v>325</v>
      </c>
      <c r="E36" s="146" t="s">
        <v>361</v>
      </c>
      <c r="F36" s="147" t="s">
        <v>290</v>
      </c>
      <c r="G36" s="146" t="s">
        <v>295</v>
      </c>
      <c r="H36" s="147" t="s">
        <v>296</v>
      </c>
      <c r="I36" s="147" t="s">
        <v>283</v>
      </c>
      <c r="J36" s="148" t="s">
        <v>362</v>
      </c>
    </row>
    <row r="37" customHeight="1" spans="1:10">
      <c r="A37" s="22"/>
      <c r="B37" s="22"/>
      <c r="C37" s="146" t="s">
        <v>310</v>
      </c>
      <c r="D37" s="146" t="s">
        <v>311</v>
      </c>
      <c r="E37" s="146" t="s">
        <v>363</v>
      </c>
      <c r="F37" s="147" t="s">
        <v>290</v>
      </c>
      <c r="G37" s="146" t="s">
        <v>291</v>
      </c>
      <c r="H37" s="147" t="s">
        <v>282</v>
      </c>
      <c r="I37" s="147" t="s">
        <v>283</v>
      </c>
      <c r="J37" s="148" t="s">
        <v>364</v>
      </c>
    </row>
  </sheetData>
  <mergeCells count="2">
    <mergeCell ref="A2:J2"/>
    <mergeCell ref="A3:H3"/>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2026-01-13T06:51:00Z</dcterms:created>
  <dcterms:modified xsi:type="dcterms:W3CDTF">2026-01-29T02:23:51Z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2C115D48CFE34ED5BC4E9B4ABBB5A90E_13</vt:lpwstr>
  </property>
  <property fmtid="{D5CDD505-2E9C-101B-9397-08002B2CF9AE}" pid="3" name="KSOProductBuildVer">
    <vt:lpwstr>2052-12.1.0.24657</vt:lpwstr>
  </property>
  <property fmtid="{D5CDD505-2E9C-101B-9397-08002B2CF9AE}" pid="4" name="CalculationRule">
    <vt:i4>0</vt:i4>
  </property>
</Properties>
</file>