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<sst xmlns="http://schemas.openxmlformats.org/spreadsheetml/2006/main" count="1506" uniqueCount="557">
  <si>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</si>
  <si>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</si>
  <si>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</si>
  <si>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</si>
  <si>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</si>
  <si>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</si>
  <si>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</si>
  <si>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</si>
  <si>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</si>
  <si>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</si>
  <si>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</si>
  <si>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</si>
  <si>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</si>
  <si>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</si>
  <si>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</si>
  <si>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</si>
  <si>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</si>
  <si>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</si>
  <si>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</si>
  <si>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</si>
  <si>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</si>
  <si>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</si>
  <si>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</si>
  <si>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</si>
  <si>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</si>
  <si>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</si>
  <si>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</si>
  <si>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</si>
  <si>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</si>
  <si>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</si>
  <si>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</si>
  <si>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</si>
  <si>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</si>
  <si>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</si>
  <si>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</si>
  <si>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</si>
  <si>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</si>
  <si>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</si>
  <si>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</si>
  <si>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</si>
  <si>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</si>
  <si>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</si>
  <si>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</si>
  <si>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</si>
  <si>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</si>
  <si>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</si>
  <si>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</si>
  <si>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</si>
  <si>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</si>
  <si>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</si>
  <si>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</si>
  <si>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</si>
  <si>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</si>
  <si>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</si>
  <si>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</si>
  <si>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</si>
  <si>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</si>
  <si>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</si>
  <si>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</si>
  <si>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</si>
  <si>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</si>
  <si>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</si>
  <si>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</si>
  <si>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</si>
  <si>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</si>
  <si>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</si>
  <si>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</si>
  <si>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</si>
  <si>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</si>
  <si>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</si>
  <si>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</si>
  <si>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</si>
  <si>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维西傈僳族自治县住房和城乡建设局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</si>
  <si>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</si>
  <si>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</si>
  <si>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</si>
  <si>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</si>
  <si>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</si>
  <si>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</si>
  <si>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</si>
  <si>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</si>
  <si>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</si>
  <si>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</si>
  <si>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</si>
  <si>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</si>
  <si>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</si>
  <si>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</si>
  <si>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</si>
  <si>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</si>
  <si>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</si>
  <si>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</si>
  <si>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</si>
  <si>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</si>
  <si>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</si>
  <si>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</si>
  <si>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</si>
  <si>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</si>
  <si>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</si>
  <si>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</si>
  <si>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</si>
  <si>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211</t>
  </si>
  <si>
    <t>节能环保支出</t>
  </si>
  <si>
    <t>21103</t>
  </si>
  <si>
    <t>2110302</t>
  </si>
  <si>
    <t>212</t>
  </si>
  <si>
    <t>城乡社区支出</t>
  </si>
  <si>
    <t>21201</t>
  </si>
  <si>
    <t>2120101</t>
  </si>
  <si>
    <t>2120104</t>
  </si>
  <si>
    <t>2120199</t>
  </si>
  <si>
    <t>21205</t>
  </si>
  <si>
    <t>2120501</t>
  </si>
  <si>
    <t>21299</t>
  </si>
  <si>
    <t>2129999</t>
  </si>
  <si>
    <t>213</t>
  </si>
  <si>
    <t>农林水支出</t>
  </si>
  <si>
    <t>21302</t>
  </si>
  <si>
    <t>2130211</t>
  </si>
  <si>
    <t>221</t>
  </si>
  <si>
    <t>住房保障支出</t>
  </si>
  <si>
    <t>22101</t>
  </si>
  <si>
    <t>2210199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</si>
  <si>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</si>
  <si>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</si>
  <si>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</si>
  <si>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</si>
  <si>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</si>
  <si>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</si>
  <si>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</si>
  <si>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</si>
  <si>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</si>
  <si>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</si>
  <si>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</si>
  <si>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</si>
  <si>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</si>
  <si>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</si>
  <si>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</si>
  <si>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</si>
  <si>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</si>
  <si>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</si>
  <si>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</si>
  <si>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</si>
  <si>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</si>
  <si>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</si>
  <si>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</si>
  <si>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</si>
  <si>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</si>
  <si>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</si>
  <si>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</si>
  <si>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</si>
  <si>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</si>
  <si>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</si>
  <si>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</si>
  <si>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</si>
  <si>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</si>
  <si>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</si>
  <si>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</si>
  <si>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</si>
  <si>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</si>
  <si>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</si>
  <si>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</si>
  <si>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</si>
  <si>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</si>
  <si>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</si>
  <si>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</si>
  <si>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</si>
  <si>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</si>
  <si>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</si>
  <si>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</si>
  <si>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</si>
  <si>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</si>
  <si>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</si>
  <si>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</si>
  <si>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</si>
  <si>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</si>
  <si>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</si>
  <si>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</si>
  <si>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</si>
  <si>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行政单位医疗</t>
  </si>
  <si>
    <t>事业单位医疗</t>
  </si>
  <si>
    <t>公务员医疗补助</t>
  </si>
  <si>
    <t>其他行政事业单位医疗支出</t>
  </si>
  <si>
    <t>污染防治</t>
  </si>
  <si>
    <t>水体</t>
  </si>
  <si>
    <t>城乡社区管理事务</t>
  </si>
  <si>
    <t>行政运行</t>
  </si>
  <si>
    <t>城管执法</t>
  </si>
  <si>
    <t>其他城乡社区管理事务支出</t>
  </si>
  <si>
    <t>城乡社区环境卫生</t>
  </si>
  <si>
    <t>其他城乡社区支出</t>
  </si>
  <si>
    <t>林业和草原</t>
  </si>
  <si>
    <t>动植物保护</t>
  </si>
  <si>
    <t>保障性安居工程支出</t>
  </si>
  <si>
    <t>其他保障性安居工程支出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</si>
  <si>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</si>
  <si>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</si>
  <si>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</si>
  <si>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</si>
  <si>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</si>
  <si>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</si>
  <si>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</si>
  <si>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</si>
  <si>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</si>
  <si>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</si>
  <si>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</si>
  <si>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</si>
  <si>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</si>
  <si>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</si>
  <si>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</si>
  <si>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</si>
  <si>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</si>
  <si>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</si>
  <si>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</si>
  <si>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</si>
  <si>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</si>
  <si>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</si>
  <si>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</si>
  <si>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</si>
  <si>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</si>
  <si>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</si>
  <si>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</si>
  <si>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</si>
  <si>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</si>
  <si>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</si>
  <si>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</si>
  <si>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533423210000000018584</t>
  </si>
  <si>
    <t>行政人员工资支出</t>
  </si>
  <si>
    <t>30101</t>
  </si>
  <si>
    <t>基本工资</t>
  </si>
  <si>
    <t>533423210000000018585</t>
  </si>
  <si>
    <t>事业人员工资支出</t>
  </si>
  <si>
    <t>30102</t>
  </si>
  <si>
    <t>津贴补贴</t>
  </si>
  <si>
    <t>30103</t>
  </si>
  <si>
    <t>奖金</t>
  </si>
  <si>
    <t>533423231100001498165</t>
  </si>
  <si>
    <t>公务员基础绩效奖</t>
  </si>
  <si>
    <t>30107</t>
  </si>
  <si>
    <t>绩效工资</t>
  </si>
  <si>
    <t>533423231100001498175</t>
  </si>
  <si>
    <t>事业人员基础绩效</t>
  </si>
  <si>
    <t>533423210000000018586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</si>
  <si>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</si>
  <si>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</si>
  <si>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</si>
  <si>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</si>
  <si>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</si>
  <si>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</si>
  <si>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</si>
  <si>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</si>
  <si>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</si>
  <si>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</si>
  <si>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</si>
  <si>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</si>
  <si>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533423210000000018587</t>
  </si>
  <si>
    <t>30113</t>
  </si>
  <si>
    <t>533423210000000018595</t>
  </si>
  <si>
    <t>一般公用经费</t>
  </si>
  <si>
    <t>30211</t>
  </si>
  <si>
    <t>差旅费</t>
  </si>
  <si>
    <t>30205</t>
  </si>
  <si>
    <t>水费</t>
  </si>
  <si>
    <t>30207</t>
  </si>
  <si>
    <t>邮电费</t>
  </si>
  <si>
    <t>30201</t>
  </si>
  <si>
    <t>办公费</t>
  </si>
  <si>
    <t>30213</t>
  </si>
  <si>
    <t>维修（护）费</t>
  </si>
  <si>
    <t>533423210000000018594</t>
  </si>
  <si>
    <t>工会经费</t>
  </si>
  <si>
    <t>30228</t>
  </si>
  <si>
    <t>30229</t>
  </si>
  <si>
    <t>福利费</t>
  </si>
  <si>
    <t>533423241100002179296</t>
  </si>
  <si>
    <t>体检费</t>
  </si>
  <si>
    <t>533423210000000018590</t>
  </si>
  <si>
    <t>公务用车运行维护费</t>
  </si>
  <si>
    <t>30231</t>
  </si>
  <si>
    <t>533423210000000018592</t>
  </si>
  <si>
    <t>行政公务交通补贴</t>
  </si>
  <si>
    <t>30239</t>
  </si>
  <si>
    <t>其他交通费用</t>
  </si>
  <si>
    <t>533423221100000267695</t>
  </si>
  <si>
    <t>公务用车租赁费</t>
  </si>
  <si>
    <t>533423231100001498176</t>
  </si>
  <si>
    <t>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</si>
  <si>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</si>
  <si>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</si>
  <si>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</si>
  <si>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</si>
  <si>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</si>
  <si>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</si>
  <si>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</si>
  <si>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</si>
  <si>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</si>
  <si>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</si>
  <si>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保障性住房管理维护补助资金</t>
  </si>
  <si>
    <t>民生类</t>
  </si>
  <si>
    <t>533423221100000792509</t>
  </si>
  <si>
    <t>31005</t>
  </si>
  <si>
    <t>基础设施建设</t>
  </si>
  <si>
    <t>三江并流珍稀濒危特有植物保护工程林地租金专项经费</t>
  </si>
  <si>
    <t>事业发展类</t>
  </si>
  <si>
    <t>533423210000000018859</t>
  </si>
  <si>
    <t>维西县城区环卫工作市场化运营项目补助资金</t>
  </si>
  <si>
    <t>专项业务类</t>
  </si>
  <si>
    <t>533423251100003589365</t>
  </si>
  <si>
    <t>维西县城市路灯电费补助资金</t>
  </si>
  <si>
    <t>533423251100003597757</t>
  </si>
  <si>
    <t>30206</t>
  </si>
  <si>
    <t>电费</t>
  </si>
  <si>
    <t>维西县城市绿化养护工程补助资金</t>
  </si>
  <si>
    <t>533423210000000017857</t>
  </si>
  <si>
    <t>维西县城市维修维护费补助资金</t>
  </si>
  <si>
    <t>533423251100003577951</t>
  </si>
  <si>
    <t>维西县污水处理厂补助资金</t>
  </si>
  <si>
    <t>533423231100001498232</t>
  </si>
  <si>
    <t>维西县综合执法大队业务经费补助资金</t>
  </si>
  <si>
    <t>533423251100003570915</t>
  </si>
  <si>
    <t>维西县综合执法大队一般公用经费（公益性岗位人员）工资补助资金</t>
  </si>
  <si>
    <t>533423251100003870842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</si>
  <si>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</si>
  <si>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</si>
  <si>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</si>
  <si>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</si>
  <si>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</si>
  <si>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</si>
  <si>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</si>
  <si>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</si>
  <si>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</si>
  <si>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</si>
  <si>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</si>
  <si>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</si>
  <si>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因维西县保障性住房已全部投入使用，随着建成年限增加，维修需求及维修工程量不断的增加，目前部分小区因维修资金紧缺而无法进行维修的情况，影响保障性住房小区住户生活，违背了保障性住房让城镇中低收入群体实现安居乐业的初衷，通过对保障性住房进行管理维护，完善保障性住房相应的基础设施，提高住户居住的幸福感和安全感，建设文明和谐美丽宜居的城市环境，提升城市人居环境。2025年计划支付保障性住房管理维护费500万元</t>
  </si>
  <si>
    <t>产出指标</t>
  </si>
  <si>
    <t>数量指标</t>
  </si>
  <si>
    <t>维修维护费</t>
  </si>
  <si>
    <t>&gt;=</t>
  </si>
  <si>
    <t>200</t>
  </si>
  <si>
    <t>万元</t>
  </si>
  <si>
    <t>定量指标</t>
  </si>
  <si>
    <t>2025年保障住房管理维护清单</t>
  </si>
  <si>
    <t>城区及乡镇保障性住房数量</t>
  </si>
  <si>
    <t>3970</t>
  </si>
  <si>
    <t>套</t>
  </si>
  <si>
    <t>保障性住房维修清单</t>
  </si>
  <si>
    <t>城区及乡镇廉租房卫生间改造</t>
  </si>
  <si>
    <t>1200</t>
  </si>
  <si>
    <t>元/间</t>
  </si>
  <si>
    <t>:12000元/间</t>
  </si>
  <si>
    <t>保障性住房管理费</t>
  </si>
  <si>
    <t>维西县住房和城乡建设局保障性住房管理维护费实施方案</t>
  </si>
  <si>
    <t>100</t>
  </si>
  <si>
    <t>效益指标</t>
  </si>
  <si>
    <t>经济效益</t>
  </si>
  <si>
    <t>提高保障性住房租住率</t>
  </si>
  <si>
    <t>95</t>
  </si>
  <si>
    <t>%</t>
  </si>
  <si>
    <t>定性指标</t>
  </si>
  <si>
    <t>将廉租房、公共租赁住房住房租金收入专项用于保障性住房管理维护</t>
  </si>
  <si>
    <t>社会效益</t>
  </si>
  <si>
    <t>群众居住条件改善率</t>
  </si>
  <si>
    <t>85</t>
  </si>
  <si>
    <t>可持续影响</t>
  </si>
  <si>
    <t>有利于增强保障性住房的管理维护</t>
  </si>
  <si>
    <t>=</t>
  </si>
  <si>
    <t>保障性住房的管理维护</t>
  </si>
  <si>
    <t>满意度指标</t>
  </si>
  <si>
    <t>服务对象满意度</t>
  </si>
  <si>
    <t>群众居住满意度</t>
  </si>
  <si>
    <t>保障城市路灯及亮化电费缴费及时，不能有因欠费而停电情况，维西县城市路灯电费200万元，用于公用路灯及城市亮化电费支出。</t>
  </si>
  <si>
    <t>每月需要上交电费金额</t>
  </si>
  <si>
    <t>170000</t>
  </si>
  <si>
    <t>元</t>
  </si>
  <si>
    <t>每月需要上交电费支付明细</t>
  </si>
  <si>
    <t>电费单价</t>
  </si>
  <si>
    <t>0.42</t>
  </si>
  <si>
    <t>每月用电量</t>
  </si>
  <si>
    <t>4761904.7</t>
  </si>
  <si>
    <t>千瓦时</t>
  </si>
  <si>
    <t>路灯数量</t>
  </si>
  <si>
    <t>1922</t>
  </si>
  <si>
    <t>盏</t>
  </si>
  <si>
    <t>反映路灯数量</t>
  </si>
  <si>
    <t>质量指标</t>
  </si>
  <si>
    <t>路灯亮灯率</t>
  </si>
  <si>
    <t>98</t>
  </si>
  <si>
    <t>时效指标</t>
  </si>
  <si>
    <t>城市路灯及城市亮化电费不欠费</t>
  </si>
  <si>
    <t>反映缴纳路灯电费的及时性</t>
  </si>
  <si>
    <t>受益人群覆盖率</t>
  </si>
  <si>
    <t>反映项目设计受益人群或地区的实现情况。受益人群覆盖率=（实际实现受益人群数/计划实现受益人群数）*100%</t>
  </si>
  <si>
    <t>受益人群满意度</t>
  </si>
  <si>
    <t>调查人群中对设施建设或设施运行的满意度。受益人群覆盖率=（调查人群中对设施建设或设施运行的人数/问卷调查人数）*100%</t>
  </si>
  <si>
    <t>维综合行政执法大队全面负责城市综合行政执法工作，指导乡镇执法中队开展各自辖区内综合行政执法工作，由自然资源执法和城管执法两个中队组成，两个中队按职能分工对职责范围内的违法案件进行查处。为保证综合行政执法大队工作正常稳定开展，2025年计划支付综合执法大队业务资金30万元。</t>
  </si>
  <si>
    <t>100000</t>
  </si>
  <si>
    <t>公益性岗位人员38人差旅费</t>
  </si>
  <si>
    <t>执勤车辆运行维护费</t>
  </si>
  <si>
    <t>150000</t>
  </si>
  <si>
    <t>律师咨询费</t>
  </si>
  <si>
    <t>50000</t>
  </si>
  <si>
    <t>成本指标</t>
  </si>
  <si>
    <t>社会成本指标</t>
  </si>
  <si>
    <t>维西县综合行政执法大队每年需要开展相关执法工作</t>
  </si>
  <si>
    <t>保障工作开展</t>
  </si>
  <si>
    <t>提高工作效率</t>
  </si>
  <si>
    <t>受益对象满意度</t>
  </si>
  <si>
    <t>县城及周边城乡衔接区的道路、公厕、路灯等基础设施及保障性住房小区进行环卫保洁和维护，进一步改善市容环境。2025年计划支付城区环卫工作市场化运营项目资金700万元。</t>
  </si>
  <si>
    <t>道路环卫保洁和维护</t>
  </si>
  <si>
    <t>172000</t>
  </si>
  <si>
    <t>平方米</t>
  </si>
  <si>
    <t>保障性住房小区物业管理</t>
  </si>
  <si>
    <t>8</t>
  </si>
  <si>
    <t>个</t>
  </si>
  <si>
    <t>公厕环卫保洁和维护</t>
  </si>
  <si>
    <t>53</t>
  </si>
  <si>
    <t>座</t>
  </si>
  <si>
    <t>生态环境成本指标</t>
  </si>
  <si>
    <t>保障城区环境卫生</t>
  </si>
  <si>
    <t>改善市容环境，提升城市品位</t>
  </si>
  <si>
    <t>市民满意度</t>
  </si>
  <si>
    <t>维西县城市维修维护费200万元，用于城市公共设施及维护、城市公用事业建设及维护、城市住宅建设及维护、城市环境卫生维护。。</t>
  </si>
  <si>
    <t>下水道清淤</t>
  </si>
  <si>
    <t>300000</t>
  </si>
  <si>
    <t>元/年</t>
  </si>
  <si>
    <t>下水道清淤105公里，30万元/年</t>
  </si>
  <si>
    <t>污水井盖维修维护更换</t>
  </si>
  <si>
    <t>200000</t>
  </si>
  <si>
    <t>2025年城市维护费支出计划</t>
  </si>
  <si>
    <t>地下排污管道更换修复</t>
  </si>
  <si>
    <t>每年需要地下排污管道更换修复次数</t>
  </si>
  <si>
    <t>城区主次干道两边公共设施维修维护</t>
  </si>
  <si>
    <t>城区主次干道两边公共设施维修维护费用</t>
  </si>
  <si>
    <t>全城区围挡修复拆除</t>
  </si>
  <si>
    <t>250000</t>
  </si>
  <si>
    <t>电力维修（路灯、亮化灯、交通信号灯灯）</t>
  </si>
  <si>
    <t>350000</t>
  </si>
  <si>
    <t>电力维修（路灯、亮化灯、交通信号灯灯）次数</t>
  </si>
  <si>
    <t>零星维护费用</t>
  </si>
  <si>
    <t>市政基础设施维修费用</t>
  </si>
  <si>
    <t>维护城市公共设施正常使用及环境保持率</t>
  </si>
  <si>
    <t>保障市政基础设施的使用</t>
  </si>
  <si>
    <t>公共服务便捷，环境卫生明显提升</t>
  </si>
  <si>
    <t>维西县综合执法大队一般公用经费（公益性岗位人员）共有38人，每人每月1900元，合计866400元。</t>
  </si>
  <si>
    <t>维西县综合行政执法大队公益性岗位人员数</t>
  </si>
  <si>
    <t>人</t>
  </si>
  <si>
    <t>维西县综合行政执法大队人员数</t>
  </si>
  <si>
    <t>8664000</t>
  </si>
  <si>
    <t>维护公共秩序</t>
  </si>
  <si>
    <t>不断优化治安环境</t>
  </si>
  <si>
    <t>提供良好的治安环境</t>
  </si>
  <si>
    <t>完成县园林绿化管理局所辖的公园、游园、街头绿地、道路、行道树等所有园林绿化设施的养护施工工作，内容主要有：乔木、灌木、色块的补植、浇水、除草、打药、施肥、修剪，以及部分绿化区域内的清洁卫生等工作，保持现有的绿化景观效果。
将城市绿化资金199万元全部用于绿化建设,并纳入年初预算。</t>
  </si>
  <si>
    <t>市政道路、公园绿化养护完成率</t>
  </si>
  <si>
    <t>完成县园林绿化管理局所辖的公园、游园、街头绿地、道路、行道树等所有园林绿化设施的养护施工工作，内容主要有：乔木、灌木、色块的补植、浇水、除草、打药、施肥、修剪，以及部分绿化区域内的清洁卫生等工作，保持现有的绿化景观效果</t>
  </si>
  <si>
    <t>市政道路、公园绿化养护保存率</t>
  </si>
  <si>
    <t>完成县园林绿化管理局所辖的公园、游园、街头绿地、道路、行道树等所有园林绿化设施的养护施工工作，内容主要有：乔木、灌木、色块的补植、浇水、除草、打药、施肥、修剪，以及部分绿化区域内的清洁卫生等工作，保持现有的绿化景观效果。</t>
  </si>
  <si>
    <t>生态效益</t>
  </si>
  <si>
    <t>绿化景观面貌优良率</t>
  </si>
  <si>
    <t>市民综合评价</t>
  </si>
  <si>
    <t>园区共种植31种7959株绿化苗木。管理服务区（门禁系统），宣教中心、停车场、大门及景观绿化、观赏植物保护区及一级园路工程等工程已完工并投入使用。建设三江植物园，租用保和镇老好村林地2808亩，2025年计划支付林地租金40万元。</t>
  </si>
  <si>
    <t>三江植物园园林地每年租金费用</t>
  </si>
  <si>
    <t>400000</t>
  </si>
  <si>
    <t>三江植物园园林地租用合同</t>
  </si>
  <si>
    <t>租用保和镇老好村林地</t>
  </si>
  <si>
    <t>2762</t>
  </si>
  <si>
    <t>平方米/公里/立方/亩等</t>
  </si>
  <si>
    <t>租用保和镇老好村林地2762亩。</t>
  </si>
  <si>
    <t>园区种植苗木</t>
  </si>
  <si>
    <t>7959</t>
  </si>
  <si>
    <t>株</t>
  </si>
  <si>
    <t>三江植物园园林地租金实施方案</t>
  </si>
  <si>
    <t>提高三江植物园绿化保护率</t>
  </si>
  <si>
    <t>90</t>
  </si>
  <si>
    <t>长期维护三江植物园绿化</t>
  </si>
  <si>
    <t>99</t>
  </si>
  <si>
    <t>受益群众的满意度</t>
  </si>
  <si>
    <t>维西县污水处理厂于2011年10开征污水处理费，按现行污水处理费收入情况看，污水处理费收入不足以维持污水处理厂的运行费用，且运行成本随着污水量的增加还会增加，2025年计划支付80万元用于污水处理厂的生产，保障污水处理厂的正常运行。</t>
  </si>
  <si>
    <t>污水处理厂耗材备件</t>
  </si>
  <si>
    <t>260000</t>
  </si>
  <si>
    <t>维西县污水处理厂补助资金实施方案</t>
  </si>
  <si>
    <t>泥沙清运费及废液处置费</t>
  </si>
  <si>
    <t>65000</t>
  </si>
  <si>
    <t>污水处理厂电费</t>
  </si>
  <si>
    <t>维西县污水处理厂费用清单</t>
  </si>
  <si>
    <t>水质监测服务费</t>
  </si>
  <si>
    <t>75000</t>
  </si>
  <si>
    <t>污水处理厂运行费用</t>
  </si>
  <si>
    <t>80</t>
  </si>
  <si>
    <t>保障污水处理厂的正常工作开展</t>
  </si>
  <si>
    <t>&lt;=</t>
  </si>
  <si>
    <t>提高环保率</t>
  </si>
  <si>
    <t>污水处理量提升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</si>
  <si>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</si>
  <si>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</si>
  <si>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</si>
  <si>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</si>
  <si>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</si>
  <si>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备注：我单位无政府性基金预算支出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</si>
  <si>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</si>
  <si>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</si>
  <si>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</si>
  <si>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</si>
  <si>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</si>
  <si>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</si>
  <si>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</si>
  <si>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</si>
  <si>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</si>
  <si>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</si>
  <si>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</si>
  <si>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公务用车燃油费</t>
  </si>
  <si>
    <t>C23120302 车辆加油、添加燃料服务</t>
  </si>
  <si>
    <t>升</t>
  </si>
  <si>
    <t>公务用车保养维修费</t>
  </si>
  <si>
    <t>C23120301 车辆维修和保养服务</t>
  </si>
  <si>
    <t>年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</si>
  <si>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</si>
  <si>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</si>
  <si>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</si>
  <si>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</si>
  <si>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</si>
  <si>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</si>
  <si>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</si>
  <si>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备注：我单位无政府购买服务预算</t>
  </si>
  <si>
    <t>预算09-1表</t>
  </si>
  <si>
    <t>2025年对下转移支付预算表</t>
  </si>
  <si>
    <t>单位名称（项目）</t>
  </si>
  <si>
    <t>政府性基金</t>
  </si>
  <si>
    <t>维西县</t>
  </si>
  <si>
    <t>说明：我单位属县级单位，无对下转移支付预算</t>
  </si>
  <si>
    <t>预算09-2表</t>
  </si>
  <si>
    <t>2025年对下转移支付绩效目标表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</si>
  <si>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</si>
  <si>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</si>
  <si>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</si>
  <si>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</si>
  <si>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</si>
  <si>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</si>
  <si>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</si>
  <si>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</si>
  <si>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</si>
  <si>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</si>
  <si>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备注：我单位在2025年无新增资产配置表</t>
  </si>
  <si>
    <t>预算11表</t>
  </si>
  <si>
    <t>2025年上级补助项目支出预算表</t>
  </si>
  <si>
    <t>上级补助</t>
  </si>
  <si>
    <t>备注：我单位无上级补助项目支出预算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</si>
  <si>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</si>
  <si>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</si>
  <si>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</si>
  <si>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</si>
  <si>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</si>
  <si>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</si>
  <si>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</si>
  <si>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</si>
  <si>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</si>
  <si>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313 事业发展类</t>
  </si>
  <si>
    <t>备注：在2026年、2027年财政没有安排对应的项目支出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</si>
</sst>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hh:mm:ss"/>
    <numFmt numFmtId="177" formatCode="#,##0;\-#,##0;;@"/>
    <numFmt numFmtId="178" formatCode="yyyy\-mm\-dd\ hh:mm:ss"/>
    <numFmt numFmtId="179" formatCode="yyyy\-mm\-dd"/>
    <numFmt numFmtId="180" formatCode="#,##0.00;\-#,##0.0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31" fillId="0" borderId="7">
      <alignment horizontal="right" vertical="center"/>
    </xf>
    <xf numFmtId="0" fontId="25" fillId="1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31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9" fillId="10" borderId="19" applyNumberFormat="0" applyAlignment="0" applyProtection="0">
      <alignment vertical="center"/>
    </xf>
    <xf numFmtId="0" fontId="33" fillId="10" borderId="17" applyNumberFormat="0" applyAlignment="0" applyProtection="0">
      <alignment vertical="center"/>
    </xf>
    <xf numFmtId="0" fontId="36" fillId="18" borderId="18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0" fontId="31" fillId="0" borderId="7">
      <alignment horizontal="right" vertical="center"/>
    </xf>
    <xf numFmtId="0" fontId="25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80" fontId="31" fillId="0" borderId="7">
      <alignment horizontal="right" vertical="center"/>
    </xf>
    <xf numFmtId="49" fontId="31" fillId="0" borderId="7">
      <alignment horizontal="left" vertical="center" wrapText="1"/>
    </xf>
    <xf numFmtId="180" fontId="31" fillId="0" borderId="7">
      <alignment horizontal="right" vertical="center"/>
    </xf>
    <xf numFmtId="176" fontId="31" fillId="0" borderId="7">
      <alignment horizontal="right" vertical="center"/>
    </xf>
    <xf numFmtId="177" fontId="31" fillId="0" borderId="7">
      <alignment horizontal="right" vertical="center"/>
    </xf>
  </cellStyleXfs>
  <cellXfs count="271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3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/>
      <protection locked="0"/>
    </xf>
    <xf numFmtId="4" fontId="4" fillId="0" borderId="11" xfId="0" applyNumberFormat="1" applyFont="1" applyBorder="1" applyAlignment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9" fillId="0" borderId="10" xfId="0" applyFont="1" applyBorder="1" applyAlignment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right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right" vertical="center"/>
    </xf>
    <xf numFmtId="4" fontId="4" fillId="0" borderId="11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indent="1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6" fillId="0" borderId="0" xfId="0" applyFont="1" applyFill="1" applyProtection="1">
      <alignment vertical="top"/>
    </xf>
    <xf numFmtId="0" fontId="1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/>
      <protection locked="0"/>
    </xf>
    <xf numFmtId="49" fontId="6" fillId="0" borderId="0" xfId="0" applyNumberFormat="1" applyFont="1" applyFill="1" applyAlignment="1" applyProtection="1"/>
    <xf numFmtId="0" fontId="6" fillId="0" borderId="0" xfId="0" applyFont="1" applyFill="1" applyAlignment="1" applyProtection="1"/>
    <xf numFmtId="0" fontId="1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4" fontId="7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" fontId="7" fillId="0" borderId="7" xfId="0" applyNumberFormat="1" applyFont="1" applyFill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/>
    <xf numFmtId="0" fontId="21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/>
    </xf>
    <xf numFmtId="4" fontId="4" fillId="0" borderId="11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>
      <alignment vertical="center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2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2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right" vertical="center"/>
    </xf>
    <xf numFmtId="4" fontId="17" fillId="0" borderId="12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2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0" workbookViewId="0">
      <selection activeCell="G28" sqref="G28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119" t="s">
        <v>0</v>
      </c>
    </row>
    <row r="2" ht="36" customHeight="1" spans="1:4">
      <c r="A2" s="4" t="s">
        <v>1</v>
      </c>
      <c r="B2" s="256"/>
      <c r="C2" s="256"/>
      <c r="D2" s="256"/>
    </row>
    <row r="3" ht="24" customHeight="1" spans="1:4">
      <c r="A3" s="39" t="str">
        <f>"单位名称："&amp;"维西傈僳族自治县住房和城乡建设局"</f>
        <v>单位名称：维西傈僳族自治县住房和城乡建设局</v>
      </c>
      <c r="B3" s="257"/>
      <c r="C3" s="257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20" t="s">
        <v>8</v>
      </c>
      <c r="B7" s="155">
        <v>30978192.87</v>
      </c>
      <c r="C7" s="220" t="s">
        <v>9</v>
      </c>
      <c r="D7" s="155"/>
    </row>
    <row r="8" ht="22.5" customHeight="1" spans="1:4">
      <c r="A8" s="220" t="s">
        <v>10</v>
      </c>
      <c r="B8" s="155"/>
      <c r="C8" s="220" t="s">
        <v>11</v>
      </c>
      <c r="D8" s="155"/>
    </row>
    <row r="9" ht="22.5" customHeight="1" spans="1:4">
      <c r="A9" s="220" t="s">
        <v>12</v>
      </c>
      <c r="B9" s="155"/>
      <c r="C9" s="220" t="s">
        <v>13</v>
      </c>
      <c r="D9" s="155"/>
    </row>
    <row r="10" ht="22.5" customHeight="1" spans="1:4">
      <c r="A10" s="220" t="s">
        <v>14</v>
      </c>
      <c r="B10" s="110"/>
      <c r="C10" s="220" t="s">
        <v>15</v>
      </c>
      <c r="D10" s="155"/>
    </row>
    <row r="11" ht="22.5" customHeight="1" spans="1:4">
      <c r="A11" s="220" t="s">
        <v>16</v>
      </c>
      <c r="B11" s="155"/>
      <c r="C11" s="217" t="s">
        <v>17</v>
      </c>
      <c r="D11" s="110"/>
    </row>
    <row r="12" ht="22.5" customHeight="1" spans="1:4">
      <c r="A12" s="220" t="s">
        <v>18</v>
      </c>
      <c r="B12" s="110"/>
      <c r="C12" s="217" t="s">
        <v>19</v>
      </c>
      <c r="D12" s="110"/>
    </row>
    <row r="13" ht="22.5" customHeight="1" spans="1:4">
      <c r="A13" s="220" t="s">
        <v>20</v>
      </c>
      <c r="B13" s="110"/>
      <c r="C13" s="217" t="s">
        <v>21</v>
      </c>
      <c r="D13" s="110"/>
    </row>
    <row r="14" ht="22.5" customHeight="1" spans="1:4">
      <c r="A14" s="220" t="s">
        <v>22</v>
      </c>
      <c r="B14" s="110"/>
      <c r="C14" s="217" t="s">
        <v>23</v>
      </c>
      <c r="D14" s="110">
        <v>1557344.16</v>
      </c>
    </row>
    <row r="15" ht="22.5" customHeight="1" spans="1:4">
      <c r="A15" s="258" t="s">
        <v>24</v>
      </c>
      <c r="B15" s="110"/>
      <c r="C15" s="217" t="s">
        <v>25</v>
      </c>
      <c r="D15" s="110">
        <v>1449533.25</v>
      </c>
    </row>
    <row r="16" ht="22.5" customHeight="1" spans="1:4">
      <c r="A16" s="258" t="s">
        <v>26</v>
      </c>
      <c r="B16" s="259"/>
      <c r="C16" s="217" t="s">
        <v>27</v>
      </c>
      <c r="D16" s="110">
        <v>800000</v>
      </c>
    </row>
    <row r="17" ht="22.5" customHeight="1" spans="1:4">
      <c r="A17" s="260"/>
      <c r="B17" s="261"/>
      <c r="C17" s="217" t="s">
        <v>28</v>
      </c>
      <c r="D17" s="110">
        <v>20537919.34</v>
      </c>
    </row>
    <row r="18" ht="22.5" customHeight="1" spans="1:4">
      <c r="A18" s="262"/>
      <c r="B18" s="262"/>
      <c r="C18" s="217" t="s">
        <v>29</v>
      </c>
      <c r="D18" s="110">
        <v>400000</v>
      </c>
    </row>
    <row r="19" ht="22.5" customHeight="1" spans="1:4">
      <c r="A19" s="262"/>
      <c r="B19" s="262"/>
      <c r="C19" s="217" t="s">
        <v>30</v>
      </c>
      <c r="D19" s="110"/>
    </row>
    <row r="20" ht="22.5" customHeight="1" spans="1:4">
      <c r="A20" s="262"/>
      <c r="B20" s="262"/>
      <c r="C20" s="217" t="s">
        <v>31</v>
      </c>
      <c r="D20" s="110"/>
    </row>
    <row r="21" ht="22.5" customHeight="1" spans="1:4">
      <c r="A21" s="262"/>
      <c r="B21" s="262"/>
      <c r="C21" s="217" t="s">
        <v>32</v>
      </c>
      <c r="D21" s="110"/>
    </row>
    <row r="22" ht="22.5" customHeight="1" spans="1:4">
      <c r="A22" s="262"/>
      <c r="B22" s="262"/>
      <c r="C22" s="217" t="s">
        <v>33</v>
      </c>
      <c r="D22" s="110"/>
    </row>
    <row r="23" ht="22.5" customHeight="1" spans="1:4">
      <c r="A23" s="262"/>
      <c r="B23" s="262"/>
      <c r="C23" s="217" t="s">
        <v>34</v>
      </c>
      <c r="D23" s="110"/>
    </row>
    <row r="24" ht="22.5" customHeight="1" spans="1:4">
      <c r="A24" s="262"/>
      <c r="B24" s="262"/>
      <c r="C24" s="217" t="s">
        <v>35</v>
      </c>
      <c r="D24" s="110"/>
    </row>
    <row r="25" ht="22.5" customHeight="1" spans="1:4">
      <c r="A25" s="262"/>
      <c r="B25" s="262"/>
      <c r="C25" s="217" t="s">
        <v>36</v>
      </c>
      <c r="D25" s="110">
        <v>6233396.12</v>
      </c>
    </row>
    <row r="26" ht="22.5" customHeight="1" spans="1:4">
      <c r="A26" s="262"/>
      <c r="B26" s="262"/>
      <c r="C26" s="217" t="s">
        <v>37</v>
      </c>
      <c r="D26" s="110"/>
    </row>
    <row r="27" ht="22.5" customHeight="1" spans="1:4">
      <c r="A27" s="262"/>
      <c r="B27" s="262"/>
      <c r="C27" s="217" t="s">
        <v>38</v>
      </c>
      <c r="D27" s="110"/>
    </row>
    <row r="28" ht="22.5" customHeight="1" spans="1:4">
      <c r="A28" s="262"/>
      <c r="B28" s="262"/>
      <c r="C28" s="217" t="s">
        <v>39</v>
      </c>
      <c r="D28" s="110"/>
    </row>
    <row r="29" ht="22.5" customHeight="1" spans="1:4">
      <c r="A29" s="262"/>
      <c r="B29" s="262"/>
      <c r="C29" s="217" t="s">
        <v>40</v>
      </c>
      <c r="D29" s="110"/>
    </row>
    <row r="30" ht="22.5" customHeight="1" spans="1:4">
      <c r="A30" s="263"/>
      <c r="B30" s="264"/>
      <c r="C30" s="217" t="s">
        <v>41</v>
      </c>
      <c r="D30" s="110"/>
    </row>
    <row r="31" ht="22.5" customHeight="1" spans="1:4">
      <c r="A31" s="263"/>
      <c r="B31" s="264"/>
      <c r="C31" s="217" t="s">
        <v>42</v>
      </c>
      <c r="D31" s="110"/>
    </row>
    <row r="32" ht="22.5" customHeight="1" spans="1:4">
      <c r="A32" s="263"/>
      <c r="B32" s="264"/>
      <c r="C32" s="217" t="s">
        <v>43</v>
      </c>
      <c r="D32" s="110"/>
    </row>
    <row r="33" ht="22.5" customHeight="1" spans="1:4">
      <c r="A33" s="263" t="s">
        <v>44</v>
      </c>
      <c r="B33" s="265">
        <v>30978192.87</v>
      </c>
      <c r="C33" s="222" t="s">
        <v>45</v>
      </c>
      <c r="D33" s="266">
        <v>30978192.87</v>
      </c>
    </row>
    <row r="34" ht="22.5" customHeight="1" spans="1:4">
      <c r="A34" s="258" t="s">
        <v>46</v>
      </c>
      <c r="B34" s="267"/>
      <c r="C34" s="220" t="s">
        <v>47</v>
      </c>
      <c r="D34" s="49"/>
    </row>
    <row r="35" ht="22.5" customHeight="1" spans="1:4">
      <c r="A35" s="258" t="s">
        <v>48</v>
      </c>
      <c r="B35" s="267"/>
      <c r="C35" s="220" t="s">
        <v>48</v>
      </c>
      <c r="D35" s="48"/>
    </row>
    <row r="36" ht="22.5" customHeight="1" spans="1:4">
      <c r="A36" s="258" t="s">
        <v>49</v>
      </c>
      <c r="B36" s="267"/>
      <c r="C36" s="220" t="s">
        <v>50</v>
      </c>
      <c r="D36" s="49"/>
    </row>
    <row r="37" ht="22.5" customHeight="1" spans="1:4">
      <c r="A37" s="268" t="s">
        <v>51</v>
      </c>
      <c r="B37" s="269">
        <v>30978192.87</v>
      </c>
      <c r="C37" s="222" t="s">
        <v>52</v>
      </c>
      <c r="D37" s="270">
        <v>30978192.87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0" sqref="A20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492</v>
      </c>
    </row>
    <row r="2" ht="36.75" customHeight="1" spans="1:6">
      <c r="A2" s="123" t="s">
        <v>493</v>
      </c>
      <c r="B2" s="124" t="s">
        <v>494</v>
      </c>
      <c r="C2" s="125"/>
      <c r="D2" s="126"/>
      <c r="E2" s="126"/>
      <c r="F2" s="126"/>
    </row>
    <row r="3" ht="13.5" customHeight="1" spans="1:6">
      <c r="A3" s="6" t="str">
        <f>"单位名称："&amp;"维西傈僳族自治县住房和城乡建设局"</f>
        <v>单位名称：维西傈僳族自治县住房和城乡建设局</v>
      </c>
      <c r="B3" s="6" t="s">
        <v>495</v>
      </c>
      <c r="C3" s="120"/>
      <c r="D3" s="122"/>
      <c r="E3" s="122"/>
      <c r="F3" s="119" t="s">
        <v>2</v>
      </c>
    </row>
    <row r="4" ht="19.5" customHeight="1" spans="1:6">
      <c r="A4" s="127" t="s">
        <v>207</v>
      </c>
      <c r="B4" s="128" t="s">
        <v>75</v>
      </c>
      <c r="C4" s="129" t="s">
        <v>76</v>
      </c>
      <c r="D4" s="13" t="s">
        <v>496</v>
      </c>
      <c r="E4" s="13"/>
      <c r="F4" s="14"/>
    </row>
    <row r="5" ht="18.75" customHeight="1" spans="1:6">
      <c r="A5" s="130"/>
      <c r="B5" s="131"/>
      <c r="C5" s="114"/>
      <c r="D5" s="113" t="s">
        <v>57</v>
      </c>
      <c r="E5" s="113" t="s">
        <v>77</v>
      </c>
      <c r="F5" s="113" t="s">
        <v>78</v>
      </c>
    </row>
    <row r="6" ht="18.75" customHeight="1" spans="1:6">
      <c r="A6" s="130">
        <v>1</v>
      </c>
      <c r="B6" s="132" t="s">
        <v>168</v>
      </c>
      <c r="C6" s="114">
        <v>3</v>
      </c>
      <c r="D6" s="113">
        <v>4</v>
      </c>
      <c r="E6" s="113">
        <v>5</v>
      </c>
      <c r="F6" s="113">
        <v>6</v>
      </c>
    </row>
    <row r="7" ht="22.5" customHeight="1" spans="1:6">
      <c r="A7" s="133"/>
      <c r="B7" s="91"/>
      <c r="C7" s="91"/>
      <c r="D7" s="93"/>
      <c r="E7" s="134"/>
      <c r="F7" s="134"/>
    </row>
    <row r="8" ht="22.5" customHeight="1" spans="1:6">
      <c r="A8" s="133"/>
      <c r="B8" s="91"/>
      <c r="C8" s="91"/>
      <c r="D8" s="93"/>
      <c r="E8" s="134"/>
      <c r="F8" s="134"/>
    </row>
    <row r="9" ht="22.5" customHeight="1" spans="1:6">
      <c r="A9" s="135" t="s">
        <v>124</v>
      </c>
      <c r="B9" s="136" t="s">
        <v>124</v>
      </c>
      <c r="C9" s="137" t="s">
        <v>124</v>
      </c>
      <c r="D9" s="138"/>
      <c r="E9" s="139"/>
      <c r="F9" s="139"/>
    </row>
    <row r="10" customHeight="1" spans="1:1">
      <c r="A10" t="s">
        <v>497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E21" sqref="E21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61"/>
      <c r="P1" s="61"/>
      <c r="Q1" s="37" t="s">
        <v>498</v>
      </c>
    </row>
    <row r="2" ht="35.25" customHeight="1" spans="1:17">
      <c r="A2" s="38" t="s">
        <v>499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"单位名称："&amp;"维西傈僳族自治县住房和城乡建设局"</f>
        <v>单位名称：维西傈僳族自治县住房和城乡建设局</v>
      </c>
      <c r="B3" s="8"/>
      <c r="C3" s="8"/>
      <c r="D3" s="8"/>
      <c r="E3" s="8"/>
      <c r="F3" s="8"/>
      <c r="G3" s="8"/>
      <c r="H3" s="8"/>
      <c r="I3" s="8"/>
      <c r="J3" s="8"/>
      <c r="O3" s="102"/>
      <c r="P3" s="102"/>
      <c r="Q3" s="119" t="s">
        <v>198</v>
      </c>
    </row>
    <row r="4" ht="15.75" customHeight="1" spans="1:17">
      <c r="A4" s="11" t="s">
        <v>500</v>
      </c>
      <c r="B4" s="82" t="s">
        <v>501</v>
      </c>
      <c r="C4" s="82" t="s">
        <v>502</v>
      </c>
      <c r="D4" s="82" t="s">
        <v>503</v>
      </c>
      <c r="E4" s="82" t="s">
        <v>504</v>
      </c>
      <c r="F4" s="82" t="s">
        <v>505</v>
      </c>
      <c r="G4" s="43" t="s">
        <v>214</v>
      </c>
      <c r="H4" s="43"/>
      <c r="I4" s="43"/>
      <c r="J4" s="43"/>
      <c r="K4" s="104"/>
      <c r="L4" s="43"/>
      <c r="M4" s="43"/>
      <c r="N4" s="43"/>
      <c r="O4" s="105"/>
      <c r="P4" s="104"/>
      <c r="Q4" s="44"/>
    </row>
    <row r="5" ht="17.25" customHeight="1" spans="1:17">
      <c r="A5" s="16"/>
      <c r="B5" s="84"/>
      <c r="C5" s="84"/>
      <c r="D5" s="84"/>
      <c r="E5" s="84"/>
      <c r="F5" s="84"/>
      <c r="G5" s="84" t="s">
        <v>57</v>
      </c>
      <c r="H5" s="84" t="s">
        <v>60</v>
      </c>
      <c r="I5" s="84" t="s">
        <v>506</v>
      </c>
      <c r="J5" s="84" t="s">
        <v>507</v>
      </c>
      <c r="K5" s="116" t="s">
        <v>508</v>
      </c>
      <c r="L5" s="106" t="s">
        <v>80</v>
      </c>
      <c r="M5" s="106"/>
      <c r="N5" s="106"/>
      <c r="O5" s="117"/>
      <c r="P5" s="118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59</v>
      </c>
      <c r="I6" s="86"/>
      <c r="J6" s="86"/>
      <c r="K6" s="87"/>
      <c r="L6" s="86" t="s">
        <v>59</v>
      </c>
      <c r="M6" s="86" t="s">
        <v>66</v>
      </c>
      <c r="N6" s="86" t="s">
        <v>223</v>
      </c>
      <c r="O6" s="109" t="s">
        <v>68</v>
      </c>
      <c r="P6" s="87" t="s">
        <v>69</v>
      </c>
      <c r="Q6" s="86" t="s">
        <v>70</v>
      </c>
    </row>
    <row r="7" ht="19.5" customHeight="1" spans="1:17">
      <c r="A7" s="30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22.5" customHeight="1" spans="1:17">
      <c r="A8" s="89" t="s">
        <v>72</v>
      </c>
      <c r="B8" s="90"/>
      <c r="C8" s="90"/>
      <c r="D8" s="90"/>
      <c r="E8" s="115"/>
      <c r="F8" s="93"/>
      <c r="G8" s="93"/>
      <c r="H8" s="93"/>
      <c r="I8" s="93"/>
      <c r="J8" s="93"/>
      <c r="K8" s="93"/>
      <c r="L8" s="93"/>
      <c r="M8" s="93"/>
      <c r="N8" s="93"/>
      <c r="O8" s="110"/>
      <c r="P8" s="93"/>
      <c r="Q8" s="93"/>
    </row>
    <row r="9" ht="22.5" customHeight="1" spans="1:17">
      <c r="A9" s="89" t="str">
        <f t="shared" ref="A9:A10" si="0">"    "&amp;"公务用车运行维护费"</f>
        <v>    公务用车运行维护费</v>
      </c>
      <c r="B9" s="90" t="s">
        <v>509</v>
      </c>
      <c r="C9" s="90" t="s">
        <v>510</v>
      </c>
      <c r="D9" s="90" t="s">
        <v>511</v>
      </c>
      <c r="E9" s="115">
        <v>2250</v>
      </c>
      <c r="F9" s="93">
        <v>18000</v>
      </c>
      <c r="G9" s="93">
        <v>18000</v>
      </c>
      <c r="H9" s="93">
        <v>18000</v>
      </c>
      <c r="I9" s="93"/>
      <c r="J9" s="93"/>
      <c r="K9" s="93"/>
      <c r="L9" s="93"/>
      <c r="M9" s="93"/>
      <c r="N9" s="93"/>
      <c r="O9" s="110"/>
      <c r="P9" s="93"/>
      <c r="Q9" s="93"/>
    </row>
    <row r="10" ht="22.5" customHeight="1" spans="1:17">
      <c r="A10" s="89" t="str">
        <f t="shared" si="0"/>
        <v>    公务用车运行维护费</v>
      </c>
      <c r="B10" s="90" t="s">
        <v>512</v>
      </c>
      <c r="C10" s="90" t="s">
        <v>513</v>
      </c>
      <c r="D10" s="90" t="s">
        <v>514</v>
      </c>
      <c r="E10" s="115">
        <v>2</v>
      </c>
      <c r="F10" s="93">
        <v>18000</v>
      </c>
      <c r="G10" s="93">
        <v>18000</v>
      </c>
      <c r="H10" s="93">
        <v>18000</v>
      </c>
      <c r="I10" s="93"/>
      <c r="J10" s="93"/>
      <c r="K10" s="93"/>
      <c r="L10" s="93"/>
      <c r="M10" s="93"/>
      <c r="N10" s="93"/>
      <c r="O10" s="110"/>
      <c r="P10" s="93"/>
      <c r="Q10" s="93"/>
    </row>
    <row r="11" ht="22.5" customHeight="1" spans="1:17">
      <c r="A11" s="94" t="s">
        <v>124</v>
      </c>
      <c r="B11" s="95"/>
      <c r="C11" s="95"/>
      <c r="D11" s="95"/>
      <c r="E11" s="115"/>
      <c r="F11" s="93">
        <v>36000</v>
      </c>
      <c r="G11" s="93">
        <v>36000</v>
      </c>
      <c r="H11" s="93">
        <v>36000</v>
      </c>
      <c r="I11" s="93"/>
      <c r="J11" s="93"/>
      <c r="K11" s="93"/>
      <c r="L11" s="93"/>
      <c r="M11" s="93"/>
      <c r="N11" s="93"/>
      <c r="O11" s="110"/>
      <c r="P11" s="93"/>
      <c r="Q11" s="9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21" sqref="A21"/>
    </sheetView>
  </sheetViews>
  <sheetFormatPr defaultColWidth="10.7083333333333" defaultRowHeight="14.25" customHeight="1"/>
  <cols>
    <col min="1" max="1" width="36.7083333333333" customWidth="1"/>
    <col min="2" max="6" width="25.575" customWidth="1"/>
    <col min="7" max="17" width="22.1416666666667" customWidth="1"/>
  </cols>
  <sheetData>
    <row r="1" ht="13.5" customHeight="1" spans="1:17">
      <c r="A1" s="78"/>
      <c r="B1" s="78"/>
      <c r="C1" s="79"/>
      <c r="D1" s="79"/>
      <c r="E1" s="79"/>
      <c r="F1" s="78"/>
      <c r="G1" s="78"/>
      <c r="H1" s="78"/>
      <c r="I1" s="78"/>
      <c r="J1" s="78"/>
      <c r="K1" s="98"/>
      <c r="L1" s="99"/>
      <c r="M1" s="99"/>
      <c r="N1" s="99"/>
      <c r="O1" s="61"/>
      <c r="P1" s="100"/>
      <c r="Q1" s="111" t="s">
        <v>515</v>
      </c>
    </row>
    <row r="2" ht="34.5" customHeight="1" spans="1:17">
      <c r="A2" s="38" t="s">
        <v>516</v>
      </c>
      <c r="B2" s="80"/>
      <c r="C2" s="64"/>
      <c r="D2" s="64"/>
      <c r="E2" s="64"/>
      <c r="F2" s="80"/>
      <c r="G2" s="80"/>
      <c r="H2" s="80"/>
      <c r="I2" s="80"/>
      <c r="J2" s="80"/>
      <c r="K2" s="101"/>
      <c r="L2" s="80"/>
      <c r="M2" s="80"/>
      <c r="N2" s="80"/>
      <c r="O2" s="64"/>
      <c r="P2" s="101"/>
      <c r="Q2" s="80"/>
    </row>
    <row r="3" ht="18.75" customHeight="1" spans="1:17">
      <c r="A3" s="65" t="str">
        <f>"单位名称："&amp;"维西傈僳族自治县住房和城乡建设局"</f>
        <v>单位名称：维西傈僳族自治县住房和城乡建设局</v>
      </c>
      <c r="B3" s="66"/>
      <c r="C3" s="81"/>
      <c r="D3" s="81"/>
      <c r="E3" s="81"/>
      <c r="F3" s="66"/>
      <c r="G3" s="66"/>
      <c r="H3" s="66"/>
      <c r="I3" s="66"/>
      <c r="J3" s="66"/>
      <c r="K3" s="98"/>
      <c r="L3" s="99"/>
      <c r="M3" s="99"/>
      <c r="N3" s="99"/>
      <c r="O3" s="102"/>
      <c r="P3" s="103"/>
      <c r="Q3" s="112" t="s">
        <v>198</v>
      </c>
    </row>
    <row r="4" ht="18.75" customHeight="1" spans="1:17">
      <c r="A4" s="11" t="s">
        <v>500</v>
      </c>
      <c r="B4" s="82" t="s">
        <v>517</v>
      </c>
      <c r="C4" s="83" t="s">
        <v>518</v>
      </c>
      <c r="D4" s="83" t="s">
        <v>519</v>
      </c>
      <c r="E4" s="83" t="s">
        <v>520</v>
      </c>
      <c r="F4" s="82" t="s">
        <v>521</v>
      </c>
      <c r="G4" s="43" t="s">
        <v>214</v>
      </c>
      <c r="H4" s="43"/>
      <c r="I4" s="43"/>
      <c r="J4" s="43"/>
      <c r="K4" s="104"/>
      <c r="L4" s="43"/>
      <c r="M4" s="43"/>
      <c r="N4" s="43"/>
      <c r="O4" s="105"/>
      <c r="P4" s="104"/>
      <c r="Q4" s="44"/>
    </row>
    <row r="5" ht="17.25" customHeight="1" spans="1:17">
      <c r="A5" s="16"/>
      <c r="B5" s="84"/>
      <c r="C5" s="85"/>
      <c r="D5" s="85"/>
      <c r="E5" s="85"/>
      <c r="F5" s="84"/>
      <c r="G5" s="84" t="s">
        <v>57</v>
      </c>
      <c r="H5" s="84" t="s">
        <v>60</v>
      </c>
      <c r="I5" s="84" t="s">
        <v>506</v>
      </c>
      <c r="J5" s="84" t="s">
        <v>507</v>
      </c>
      <c r="K5" s="85" t="s">
        <v>508</v>
      </c>
      <c r="L5" s="106" t="s">
        <v>80</v>
      </c>
      <c r="M5" s="106"/>
      <c r="N5" s="106"/>
      <c r="O5" s="107"/>
      <c r="P5" s="108"/>
      <c r="Q5" s="86"/>
    </row>
    <row r="6" ht="54" customHeight="1" spans="1:17">
      <c r="A6" s="18"/>
      <c r="B6" s="86"/>
      <c r="C6" s="87"/>
      <c r="D6" s="87"/>
      <c r="E6" s="87"/>
      <c r="F6" s="86"/>
      <c r="G6" s="86"/>
      <c r="H6" s="86"/>
      <c r="I6" s="86"/>
      <c r="J6" s="86"/>
      <c r="K6" s="87"/>
      <c r="L6" s="86" t="s">
        <v>59</v>
      </c>
      <c r="M6" s="86" t="s">
        <v>66</v>
      </c>
      <c r="N6" s="86" t="s">
        <v>223</v>
      </c>
      <c r="O6" s="109" t="s">
        <v>68</v>
      </c>
      <c r="P6" s="87" t="s">
        <v>69</v>
      </c>
      <c r="Q6" s="86" t="s">
        <v>70</v>
      </c>
    </row>
    <row r="7" ht="19.5" customHeight="1" spans="1:17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</row>
    <row r="8" ht="22.5" customHeight="1" spans="1:17">
      <c r="A8" s="89"/>
      <c r="B8" s="90"/>
      <c r="C8" s="91"/>
      <c r="D8" s="92"/>
      <c r="E8" s="92"/>
      <c r="F8" s="90"/>
      <c r="G8" s="93"/>
      <c r="H8" s="93"/>
      <c r="I8" s="93"/>
      <c r="J8" s="93"/>
      <c r="K8" s="93"/>
      <c r="L8" s="93"/>
      <c r="M8" s="93"/>
      <c r="N8" s="93"/>
      <c r="O8" s="110"/>
      <c r="P8" s="93"/>
      <c r="Q8" s="93"/>
    </row>
    <row r="9" ht="22.5" customHeight="1" spans="1:17">
      <c r="A9" s="89"/>
      <c r="B9" s="90"/>
      <c r="C9" s="91"/>
      <c r="D9" s="91"/>
      <c r="E9" s="91"/>
      <c r="F9" s="90"/>
      <c r="G9" s="93"/>
      <c r="H9" s="93"/>
      <c r="I9" s="93"/>
      <c r="J9" s="93"/>
      <c r="K9" s="93"/>
      <c r="L9" s="93"/>
      <c r="M9" s="93"/>
      <c r="N9" s="93"/>
      <c r="O9" s="110"/>
      <c r="P9" s="93"/>
      <c r="Q9" s="93"/>
    </row>
    <row r="10" ht="22.5" customHeight="1" spans="1:17">
      <c r="A10" s="94" t="s">
        <v>124</v>
      </c>
      <c r="B10" s="95"/>
      <c r="C10" s="96"/>
      <c r="D10" s="96"/>
      <c r="E10" s="96"/>
      <c r="F10" s="97"/>
      <c r="G10" s="93"/>
      <c r="H10" s="93"/>
      <c r="I10" s="93"/>
      <c r="J10" s="93"/>
      <c r="K10" s="93"/>
      <c r="L10" s="93"/>
      <c r="M10" s="93"/>
      <c r="N10" s="93"/>
      <c r="O10" s="110"/>
      <c r="P10" s="93"/>
      <c r="Q10" s="93"/>
    </row>
    <row r="11" customHeight="1" spans="1:1">
      <c r="A11" t="s">
        <v>522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"/>
  <sheetViews>
    <sheetView showZeros="0" workbookViewId="0">
      <selection activeCell="J17" sqref="J17"/>
    </sheetView>
  </sheetViews>
  <sheetFormatPr defaultColWidth="10.7083333333333" defaultRowHeight="14.25" customHeight="1" outlineLevelCol="4"/>
  <cols>
    <col min="1" max="1" width="44" customWidth="1"/>
    <col min="2" max="4" width="20.575" customWidth="1"/>
    <col min="5" max="5" width="21.1416666666667" customWidth="1"/>
  </cols>
  <sheetData>
    <row r="1" ht="19.5" customHeight="1" spans="1:5">
      <c r="A1" s="2"/>
      <c r="B1" s="2"/>
      <c r="C1" s="2"/>
      <c r="D1" s="62"/>
      <c r="E1" s="63" t="s">
        <v>523</v>
      </c>
    </row>
    <row r="2" ht="48" customHeight="1" spans="1:5">
      <c r="A2" s="38" t="s">
        <v>524</v>
      </c>
      <c r="B2" s="5"/>
      <c r="C2" s="5"/>
      <c r="D2" s="5"/>
      <c r="E2" s="64"/>
    </row>
    <row r="3" ht="18" customHeight="1" spans="1:5">
      <c r="A3" s="65" t="str">
        <f>"单位名称："&amp;"维西傈僳族自治县住房和城乡建设局"</f>
        <v>单位名称：维西傈僳族自治县住房和城乡建设局</v>
      </c>
      <c r="B3" s="66"/>
      <c r="C3" s="66"/>
      <c r="D3" s="67"/>
      <c r="E3" s="68" t="s">
        <v>198</v>
      </c>
    </row>
    <row r="4" ht="19.5" customHeight="1" spans="1:5">
      <c r="A4" s="28" t="s">
        <v>525</v>
      </c>
      <c r="B4" s="12" t="s">
        <v>214</v>
      </c>
      <c r="C4" s="13"/>
      <c r="D4" s="14"/>
      <c r="E4" s="69"/>
    </row>
    <row r="5" ht="40.5" customHeight="1" spans="1:5">
      <c r="A5" s="30"/>
      <c r="B5" s="29" t="s">
        <v>57</v>
      </c>
      <c r="C5" s="11" t="s">
        <v>60</v>
      </c>
      <c r="D5" s="70" t="s">
        <v>526</v>
      </c>
      <c r="E5" s="71" t="s">
        <v>527</v>
      </c>
    </row>
    <row r="6" ht="19.5" customHeight="1" spans="1:5">
      <c r="A6" s="72">
        <v>1</v>
      </c>
      <c r="B6" s="72">
        <v>2</v>
      </c>
      <c r="C6" s="72">
        <v>3</v>
      </c>
      <c r="D6" s="73">
        <v>4</v>
      </c>
      <c r="E6" s="72">
        <v>8</v>
      </c>
    </row>
    <row r="7" ht="22.5" customHeight="1" spans="1:5">
      <c r="A7" s="74"/>
      <c r="B7" s="75"/>
      <c r="C7" s="75"/>
      <c r="D7" s="76"/>
      <c r="E7" s="75"/>
    </row>
    <row r="8" ht="22.5" customHeight="1" spans="1:5">
      <c r="A8" s="74"/>
      <c r="B8" s="75"/>
      <c r="C8" s="75"/>
      <c r="D8" s="76"/>
      <c r="E8" s="75"/>
    </row>
    <row r="9" ht="22.5" customHeight="1" spans="1:5">
      <c r="A9" s="77" t="s">
        <v>57</v>
      </c>
      <c r="B9" s="75"/>
      <c r="C9" s="75"/>
      <c r="D9" s="76"/>
      <c r="E9" s="75"/>
    </row>
    <row r="10" customHeight="1" spans="1:1">
      <c r="A10" t="s">
        <v>528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D41" sqref="D41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61" t="s">
        <v>529</v>
      </c>
    </row>
    <row r="2" ht="36" customHeight="1" spans="1:10">
      <c r="A2" s="4" t="s">
        <v>530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2">
      <c r="A3" s="54" t="str">
        <f>"单位名称："&amp;"维西傈僳族自治县住房和城乡建设局"</f>
        <v>单位名称：维西傈僳族自治县住房和城乡建设局</v>
      </c>
      <c r="B3" s="55"/>
    </row>
    <row r="4" ht="44.25" customHeight="1" spans="1:10">
      <c r="A4" s="45" t="s">
        <v>323</v>
      </c>
      <c r="B4" s="45" t="s">
        <v>324</v>
      </c>
      <c r="C4" s="45" t="s">
        <v>325</v>
      </c>
      <c r="D4" s="45" t="s">
        <v>326</v>
      </c>
      <c r="E4" s="45" t="s">
        <v>327</v>
      </c>
      <c r="F4" s="56" t="s">
        <v>328</v>
      </c>
      <c r="G4" s="45" t="s">
        <v>329</v>
      </c>
      <c r="H4" s="56" t="s">
        <v>330</v>
      </c>
      <c r="I4" s="56" t="s">
        <v>331</v>
      </c>
      <c r="J4" s="45" t="s">
        <v>332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22.5" customHeight="1" spans="1:10">
      <c r="A6" s="57"/>
      <c r="B6" s="46"/>
      <c r="C6" s="46"/>
      <c r="D6" s="46"/>
      <c r="E6" s="58"/>
      <c r="F6" s="59"/>
      <c r="G6" s="58"/>
      <c r="H6" s="59"/>
      <c r="I6" s="59"/>
      <c r="J6" s="58"/>
    </row>
    <row r="7" ht="22.5" customHeight="1" spans="1:10">
      <c r="A7" s="57"/>
      <c r="B7" s="57"/>
      <c r="C7" s="57" t="s">
        <v>531</v>
      </c>
      <c r="D7" s="57" t="s">
        <v>531</v>
      </c>
      <c r="E7" s="57" t="s">
        <v>531</v>
      </c>
      <c r="F7" s="60" t="s">
        <v>531</v>
      </c>
      <c r="G7" s="57" t="s">
        <v>531</v>
      </c>
      <c r="H7" s="57" t="s">
        <v>531</v>
      </c>
      <c r="I7" s="57" t="s">
        <v>531</v>
      </c>
      <c r="J7" s="57" t="s">
        <v>531</v>
      </c>
    </row>
    <row r="8" ht="22.5" customHeight="1" spans="1:10">
      <c r="A8" s="57"/>
      <c r="B8" s="57"/>
      <c r="C8" s="57"/>
      <c r="D8" s="57"/>
      <c r="E8" s="57"/>
      <c r="F8" s="60"/>
      <c r="G8" s="57"/>
      <c r="H8" s="57"/>
      <c r="I8" s="57"/>
      <c r="J8" s="57"/>
    </row>
    <row r="9" customHeight="1" spans="1:1">
      <c r="A9" t="s">
        <v>528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21" sqref="A21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37" t="s">
        <v>532</v>
      </c>
    </row>
    <row r="2" ht="34.5" customHeight="1" spans="1:8">
      <c r="A2" s="38" t="s">
        <v>533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"单位名称："&amp;"维西傈僳族自治县住房和城乡建设局"</f>
        <v>单位名称：维西傈僳族自治县住房和城乡建设局</v>
      </c>
      <c r="B3" s="7"/>
      <c r="C3" s="40"/>
      <c r="H3" s="41" t="s">
        <v>198</v>
      </c>
    </row>
    <row r="4" ht="18" customHeight="1" spans="1:8">
      <c r="A4" s="11" t="s">
        <v>207</v>
      </c>
      <c r="B4" s="11" t="s">
        <v>534</v>
      </c>
      <c r="C4" s="11" t="s">
        <v>535</v>
      </c>
      <c r="D4" s="11" t="s">
        <v>536</v>
      </c>
      <c r="E4" s="11" t="s">
        <v>537</v>
      </c>
      <c r="F4" s="42" t="s">
        <v>538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504</v>
      </c>
      <c r="G5" s="45" t="s">
        <v>539</v>
      </c>
      <c r="H5" s="45" t="s">
        <v>540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6"/>
      <c r="G8" s="49"/>
      <c r="H8" s="49"/>
    </row>
    <row r="9" customHeight="1" spans="1:1">
      <c r="A9" t="s">
        <v>541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6" sqref="B16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542</v>
      </c>
    </row>
    <row r="2" ht="42.75" customHeight="1" spans="1:11">
      <c r="A2" s="4" t="s">
        <v>543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"单位名称："&amp;"维西傈僳族自治县住房和城乡建设局"</f>
        <v>单位名称：维西傈僳族自治县住房和城乡建设局</v>
      </c>
      <c r="B3" s="7"/>
      <c r="C3" s="7"/>
      <c r="D3" s="7"/>
      <c r="E3" s="7"/>
      <c r="F3" s="7"/>
      <c r="G3" s="7"/>
      <c r="H3" s="8"/>
      <c r="I3" s="8"/>
      <c r="J3" s="8"/>
      <c r="K3" s="9" t="s">
        <v>198</v>
      </c>
    </row>
    <row r="4" ht="21.75" customHeight="1" spans="1:11">
      <c r="A4" s="10" t="s">
        <v>290</v>
      </c>
      <c r="B4" s="10" t="s">
        <v>209</v>
      </c>
      <c r="C4" s="10" t="s">
        <v>291</v>
      </c>
      <c r="D4" s="11" t="s">
        <v>210</v>
      </c>
      <c r="E4" s="11" t="s">
        <v>211</v>
      </c>
      <c r="F4" s="11" t="s">
        <v>292</v>
      </c>
      <c r="G4" s="11" t="s">
        <v>293</v>
      </c>
      <c r="H4" s="28" t="s">
        <v>57</v>
      </c>
      <c r="I4" s="12" t="s">
        <v>544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6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6"/>
    </row>
    <row r="10" ht="22.5" customHeight="1" spans="1:11">
      <c r="A10" s="33" t="s">
        <v>124</v>
      </c>
      <c r="B10" s="34"/>
      <c r="C10" s="34"/>
      <c r="D10" s="34"/>
      <c r="E10" s="34"/>
      <c r="F10" s="34"/>
      <c r="G10" s="35"/>
      <c r="H10" s="23"/>
      <c r="I10" s="23"/>
      <c r="J10" s="23"/>
      <c r="K10" s="36"/>
    </row>
    <row r="11" customHeight="1" spans="1:1">
      <c r="A11" t="s">
        <v>545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"/>
  <sheetViews>
    <sheetView showZeros="0" tabSelected="1" workbookViewId="0">
      <selection activeCell="G29" sqref="G29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1"/>
      <c r="E1" s="2"/>
      <c r="F1" s="2"/>
      <c r="G1" s="3" t="s">
        <v>546</v>
      </c>
    </row>
    <row r="2" ht="36.75" customHeight="1" spans="1:7">
      <c r="A2" s="4" t="s">
        <v>547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"单位名称："&amp;"维西傈僳族自治县住房和城乡建设局"</f>
        <v>单位名称：维西傈僳族自治县住房和城乡建设局</v>
      </c>
      <c r="B3" s="7"/>
      <c r="C3" s="7"/>
      <c r="D3" s="7"/>
      <c r="E3" s="8"/>
      <c r="F3" s="8"/>
      <c r="G3" s="9" t="s">
        <v>198</v>
      </c>
    </row>
    <row r="4" ht="21.75" customHeight="1" spans="1:7">
      <c r="A4" s="10" t="s">
        <v>291</v>
      </c>
      <c r="B4" s="10" t="s">
        <v>290</v>
      </c>
      <c r="C4" s="10" t="s">
        <v>209</v>
      </c>
      <c r="D4" s="11" t="s">
        <v>548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549</v>
      </c>
      <c r="F5" s="10" t="s">
        <v>550</v>
      </c>
      <c r="G5" s="11" t="s">
        <v>551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15356400</v>
      </c>
      <c r="F8" s="23"/>
      <c r="G8" s="23"/>
    </row>
    <row r="9" ht="22.5" customHeight="1" spans="1:7">
      <c r="A9" s="21"/>
      <c r="B9" s="22" t="s">
        <v>552</v>
      </c>
      <c r="C9" s="22" t="s">
        <v>317</v>
      </c>
      <c r="D9" s="21" t="s">
        <v>553</v>
      </c>
      <c r="E9" s="23">
        <v>300000</v>
      </c>
      <c r="F9" s="23"/>
      <c r="G9" s="23"/>
    </row>
    <row r="10" ht="22.5" customHeight="1" spans="1:7">
      <c r="A10" s="24"/>
      <c r="B10" s="22" t="s">
        <v>552</v>
      </c>
      <c r="C10" s="22" t="s">
        <v>313</v>
      </c>
      <c r="D10" s="21" t="s">
        <v>553</v>
      </c>
      <c r="E10" s="23">
        <v>2000000</v>
      </c>
      <c r="F10" s="23"/>
      <c r="G10" s="23"/>
    </row>
    <row r="11" ht="22.5" customHeight="1" spans="1:7">
      <c r="A11" s="24"/>
      <c r="B11" s="22" t="s">
        <v>552</v>
      </c>
      <c r="C11" s="22" t="s">
        <v>304</v>
      </c>
      <c r="D11" s="21" t="s">
        <v>553</v>
      </c>
      <c r="E11" s="23">
        <v>2000000</v>
      </c>
      <c r="F11" s="23"/>
      <c r="G11" s="23"/>
    </row>
    <row r="12" ht="22.5" customHeight="1" spans="1:7">
      <c r="A12" s="24"/>
      <c r="B12" s="22" t="s">
        <v>552</v>
      </c>
      <c r="C12" s="22" t="s">
        <v>307</v>
      </c>
      <c r="D12" s="21" t="s">
        <v>553</v>
      </c>
      <c r="E12" s="23">
        <v>2000000</v>
      </c>
      <c r="F12" s="23"/>
      <c r="G12" s="23"/>
    </row>
    <row r="13" ht="22.5" customHeight="1" spans="1:7">
      <c r="A13" s="24"/>
      <c r="B13" s="22" t="s">
        <v>554</v>
      </c>
      <c r="C13" s="22" t="s">
        <v>296</v>
      </c>
      <c r="D13" s="21" t="s">
        <v>553</v>
      </c>
      <c r="E13" s="23">
        <v>5000000</v>
      </c>
      <c r="F13" s="23"/>
      <c r="G13" s="23"/>
    </row>
    <row r="14" ht="22.5" customHeight="1" spans="1:7">
      <c r="A14" s="24"/>
      <c r="B14" s="22" t="s">
        <v>555</v>
      </c>
      <c r="C14" s="22" t="s">
        <v>311</v>
      </c>
      <c r="D14" s="21" t="s">
        <v>553</v>
      </c>
      <c r="E14" s="23">
        <v>1990000</v>
      </c>
      <c r="F14" s="23"/>
      <c r="G14" s="23"/>
    </row>
    <row r="15" ht="22.5" customHeight="1" spans="1:7">
      <c r="A15" s="24"/>
      <c r="B15" s="22" t="s">
        <v>555</v>
      </c>
      <c r="C15" s="22" t="s">
        <v>301</v>
      </c>
      <c r="D15" s="21" t="s">
        <v>553</v>
      </c>
      <c r="E15" s="23">
        <v>400000</v>
      </c>
      <c r="F15" s="23"/>
      <c r="G15" s="23"/>
    </row>
    <row r="16" ht="22.5" customHeight="1" spans="1:7">
      <c r="A16" s="24"/>
      <c r="B16" s="22" t="s">
        <v>555</v>
      </c>
      <c r="C16" s="22" t="s">
        <v>315</v>
      </c>
      <c r="D16" s="21" t="s">
        <v>553</v>
      </c>
      <c r="E16" s="23">
        <v>800000</v>
      </c>
      <c r="F16" s="23"/>
      <c r="G16" s="23"/>
    </row>
    <row r="17" ht="22.5" customHeight="1" spans="1:7">
      <c r="A17" s="24"/>
      <c r="B17" s="22" t="s">
        <v>555</v>
      </c>
      <c r="C17" s="22" t="s">
        <v>319</v>
      </c>
      <c r="D17" s="21" t="s">
        <v>553</v>
      </c>
      <c r="E17" s="23">
        <v>866400</v>
      </c>
      <c r="F17" s="23"/>
      <c r="G17" s="23"/>
    </row>
    <row r="18" ht="22.5" customHeight="1" spans="1:7">
      <c r="A18" s="25" t="s">
        <v>57</v>
      </c>
      <c r="B18" s="26" t="s">
        <v>531</v>
      </c>
      <c r="C18" s="26"/>
      <c r="D18" s="27"/>
      <c r="E18" s="23">
        <v>15356400</v>
      </c>
      <c r="F18" s="23"/>
      <c r="G18" s="23"/>
    </row>
    <row r="19" customHeight="1" spans="1:1">
      <c r="A19" t="s">
        <v>556</v>
      </c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4" workbookViewId="0">
      <selection activeCell="A1" sqref="A1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25"/>
      <c r="O1" s="79"/>
      <c r="P1" s="79"/>
      <c r="Q1" s="79"/>
      <c r="R1" s="79"/>
      <c r="S1" s="61" t="s">
        <v>53</v>
      </c>
    </row>
    <row r="2" ht="57.75" customHeight="1" spans="1:19">
      <c r="A2" s="158" t="s">
        <v>54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50"/>
      <c r="P2" s="250"/>
      <c r="Q2" s="250"/>
      <c r="R2" s="250"/>
      <c r="S2" s="250"/>
    </row>
    <row r="3" ht="21" customHeight="1" spans="1:19">
      <c r="A3" s="39" t="str">
        <f>"单位名称："&amp;"维西傈僳族自治县住房和城乡建设局"</f>
        <v>单位名称：维西傈僳族自治县住房和城乡建设局</v>
      </c>
      <c r="B3" s="8"/>
      <c r="C3" s="8"/>
      <c r="D3" s="8"/>
      <c r="E3" s="8"/>
      <c r="F3" s="8"/>
      <c r="G3" s="8"/>
      <c r="H3" s="8"/>
      <c r="I3" s="8"/>
      <c r="J3" s="81"/>
      <c r="K3" s="8"/>
      <c r="L3" s="8"/>
      <c r="M3" s="8"/>
      <c r="N3" s="8"/>
      <c r="O3" s="81"/>
      <c r="P3" s="81"/>
      <c r="Q3" s="81"/>
      <c r="R3" s="81"/>
      <c r="S3" s="102" t="s">
        <v>2</v>
      </c>
    </row>
    <row r="4" ht="18.75" customHeight="1" spans="1:19">
      <c r="A4" s="233" t="s">
        <v>55</v>
      </c>
      <c r="B4" s="234" t="s">
        <v>56</v>
      </c>
      <c r="C4" s="234" t="s">
        <v>57</v>
      </c>
      <c r="D4" s="235" t="s">
        <v>58</v>
      </c>
      <c r="E4" s="236"/>
      <c r="F4" s="236"/>
      <c r="G4" s="236"/>
      <c r="H4" s="236"/>
      <c r="I4" s="236"/>
      <c r="J4" s="251"/>
      <c r="K4" s="236"/>
      <c r="L4" s="236"/>
      <c r="M4" s="236"/>
      <c r="N4" s="230"/>
      <c r="O4" s="235" t="s">
        <v>46</v>
      </c>
      <c r="P4" s="235"/>
      <c r="Q4" s="235"/>
      <c r="R4" s="235"/>
      <c r="S4" s="255"/>
    </row>
    <row r="5" ht="19.5" customHeight="1" spans="1:19">
      <c r="A5" s="237"/>
      <c r="B5" s="238"/>
      <c r="C5" s="238"/>
      <c r="D5" s="239" t="s">
        <v>59</v>
      </c>
      <c r="E5" s="239" t="s">
        <v>60</v>
      </c>
      <c r="F5" s="239" t="s">
        <v>61</v>
      </c>
      <c r="G5" s="239" t="s">
        <v>62</v>
      </c>
      <c r="H5" s="239" t="s">
        <v>63</v>
      </c>
      <c r="I5" s="252" t="s">
        <v>64</v>
      </c>
      <c r="J5" s="252"/>
      <c r="K5" s="252"/>
      <c r="L5" s="252"/>
      <c r="M5" s="252"/>
      <c r="N5" s="242"/>
      <c r="O5" s="239" t="s">
        <v>59</v>
      </c>
      <c r="P5" s="239" t="s">
        <v>60</v>
      </c>
      <c r="Q5" s="239" t="s">
        <v>61</v>
      </c>
      <c r="R5" s="239" t="s">
        <v>62</v>
      </c>
      <c r="S5" s="239" t="s">
        <v>65</v>
      </c>
    </row>
    <row r="6" ht="28.5" customHeight="1" spans="1:19">
      <c r="A6" s="240"/>
      <c r="B6" s="241"/>
      <c r="C6" s="241"/>
      <c r="D6" s="242"/>
      <c r="E6" s="242"/>
      <c r="F6" s="242"/>
      <c r="G6" s="242"/>
      <c r="H6" s="242"/>
      <c r="I6" s="241" t="s">
        <v>59</v>
      </c>
      <c r="J6" s="241" t="s">
        <v>66</v>
      </c>
      <c r="K6" s="241" t="s">
        <v>67</v>
      </c>
      <c r="L6" s="241" t="s">
        <v>68</v>
      </c>
      <c r="M6" s="241" t="s">
        <v>69</v>
      </c>
      <c r="N6" s="241" t="s">
        <v>70</v>
      </c>
      <c r="O6" s="253"/>
      <c r="P6" s="253"/>
      <c r="Q6" s="253"/>
      <c r="R6" s="253"/>
      <c r="S6" s="242"/>
    </row>
    <row r="7" ht="20.25" customHeight="1" spans="1:19">
      <c r="A7" s="243">
        <v>1</v>
      </c>
      <c r="B7" s="243">
        <v>2</v>
      </c>
      <c r="C7" s="243">
        <v>3</v>
      </c>
      <c r="D7" s="243">
        <v>4</v>
      </c>
      <c r="E7" s="243">
        <v>5</v>
      </c>
      <c r="F7" s="243">
        <v>6</v>
      </c>
      <c r="G7" s="243">
        <v>7</v>
      </c>
      <c r="H7" s="243">
        <v>8</v>
      </c>
      <c r="I7" s="243">
        <v>9</v>
      </c>
      <c r="J7" s="243">
        <v>10</v>
      </c>
      <c r="K7" s="243">
        <v>11</v>
      </c>
      <c r="L7" s="243">
        <v>12</v>
      </c>
      <c r="M7" s="243">
        <v>13</v>
      </c>
      <c r="N7" s="243">
        <v>14</v>
      </c>
      <c r="O7" s="243">
        <v>15</v>
      </c>
      <c r="P7" s="243">
        <v>16</v>
      </c>
      <c r="Q7" s="243">
        <v>17</v>
      </c>
      <c r="R7" s="243">
        <v>18</v>
      </c>
      <c r="S7" s="243">
        <v>19</v>
      </c>
    </row>
    <row r="8" ht="22.5" customHeight="1" spans="1:19">
      <c r="A8" s="244" t="s">
        <v>71</v>
      </c>
      <c r="B8" s="245" t="s">
        <v>72</v>
      </c>
      <c r="C8" s="246">
        <v>30978192.87</v>
      </c>
      <c r="D8" s="246">
        <v>30978192.87</v>
      </c>
      <c r="E8" s="247">
        <v>30978192.87</v>
      </c>
      <c r="F8" s="247"/>
      <c r="G8" s="247"/>
      <c r="H8" s="247"/>
      <c r="I8" s="247"/>
      <c r="J8" s="247"/>
      <c r="K8" s="247"/>
      <c r="L8" s="247"/>
      <c r="M8" s="247"/>
      <c r="N8" s="247"/>
      <c r="O8" s="254"/>
      <c r="P8" s="254"/>
      <c r="Q8" s="254"/>
      <c r="R8" s="254"/>
      <c r="S8" s="254"/>
    </row>
    <row r="9" ht="22.5" customHeight="1" spans="1:19">
      <c r="A9" s="248" t="s">
        <v>57</v>
      </c>
      <c r="B9" s="249"/>
      <c r="C9" s="247">
        <v>30978192.87</v>
      </c>
      <c r="D9" s="247">
        <v>30978192.87</v>
      </c>
      <c r="E9" s="247">
        <v>30978192.87</v>
      </c>
      <c r="F9" s="247"/>
      <c r="G9" s="247"/>
      <c r="H9" s="247"/>
      <c r="I9" s="247"/>
      <c r="J9" s="247"/>
      <c r="K9" s="247"/>
      <c r="L9" s="247"/>
      <c r="M9" s="247"/>
      <c r="N9" s="247"/>
      <c r="O9" s="254"/>
      <c r="P9" s="254"/>
      <c r="Q9" s="254"/>
      <c r="R9" s="254"/>
      <c r="S9" s="254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39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25"/>
      <c r="H1" s="225"/>
      <c r="J1" s="225"/>
      <c r="O1" s="37" t="s">
        <v>73</v>
      </c>
    </row>
    <row r="2" ht="42" customHeight="1" spans="1:15">
      <c r="A2" s="4" t="s">
        <v>74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ht="24" customHeight="1" spans="1:15">
      <c r="A3" s="227" t="str">
        <f>"单位名称："&amp;"维西傈僳族自治县住房和城乡建设局"</f>
        <v>单位名称：维西傈僳族自治县住房和城乡建设局</v>
      </c>
      <c r="B3" s="228"/>
      <c r="C3" s="78"/>
      <c r="D3" s="2"/>
      <c r="E3" s="78"/>
      <c r="F3" s="78"/>
      <c r="G3" s="78"/>
      <c r="H3" s="2"/>
      <c r="I3" s="78"/>
      <c r="J3" s="2"/>
      <c r="K3" s="78"/>
      <c r="L3" s="78"/>
      <c r="M3" s="231"/>
      <c r="N3" s="231"/>
      <c r="O3" s="119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104" t="s">
        <v>77</v>
      </c>
      <c r="F4" s="69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229" t="s">
        <v>59</v>
      </c>
      <c r="E5" s="109" t="s">
        <v>77</v>
      </c>
      <c r="F5" s="109" t="s">
        <v>78</v>
      </c>
      <c r="G5" s="18"/>
      <c r="H5" s="18"/>
      <c r="I5" s="18"/>
      <c r="J5" s="229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41">
        <v>1</v>
      </c>
      <c r="B6" s="141">
        <v>2</v>
      </c>
      <c r="C6" s="229">
        <v>3</v>
      </c>
      <c r="D6" s="229">
        <v>4</v>
      </c>
      <c r="E6" s="229">
        <v>5</v>
      </c>
      <c r="F6" s="229">
        <v>6</v>
      </c>
      <c r="G6" s="229">
        <v>7</v>
      </c>
      <c r="H6" s="229">
        <v>8</v>
      </c>
      <c r="I6" s="229">
        <v>9</v>
      </c>
      <c r="J6" s="229">
        <v>10</v>
      </c>
      <c r="K6" s="229">
        <v>11</v>
      </c>
      <c r="L6" s="229">
        <v>12</v>
      </c>
      <c r="M6" s="229">
        <v>13</v>
      </c>
      <c r="N6" s="229">
        <v>14</v>
      </c>
      <c r="O6" s="229">
        <v>15</v>
      </c>
    </row>
    <row r="7" ht="22.5" customHeight="1" spans="1:15">
      <c r="A7" s="215" t="s">
        <v>86</v>
      </c>
      <c r="B7" s="215" t="s">
        <v>87</v>
      </c>
      <c r="C7" s="155">
        <v>1557344.16</v>
      </c>
      <c r="D7" s="155">
        <v>1557344.16</v>
      </c>
      <c r="E7" s="155">
        <v>1557344.16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22.5" customHeight="1" spans="1:15">
      <c r="A8" s="215" t="s">
        <v>88</v>
      </c>
      <c r="B8" s="215" t="str">
        <f>"  "&amp;"行政事业单位养老支出"</f>
        <v>  行政事业单位养老支出</v>
      </c>
      <c r="C8" s="155">
        <v>1540688.16</v>
      </c>
      <c r="D8" s="155">
        <v>1540688.16</v>
      </c>
      <c r="E8" s="155">
        <v>1540688.16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22.5" customHeight="1" spans="1:15">
      <c r="A9" s="215" t="s">
        <v>89</v>
      </c>
      <c r="B9" s="215" t="str">
        <f>"    "&amp;"机关事业单位基本养老保险缴费支出"</f>
        <v>    机关事业单位基本养老保险缴费支出</v>
      </c>
      <c r="C9" s="155">
        <v>1540688.16</v>
      </c>
      <c r="D9" s="155">
        <v>1540688.16</v>
      </c>
      <c r="E9" s="155">
        <v>1540688.16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22.5" customHeight="1" spans="1:15">
      <c r="A10" s="215" t="s">
        <v>90</v>
      </c>
      <c r="B10" s="215" t="str">
        <f>"    "&amp;"机关事业单位职业年金缴费支出"</f>
        <v>    机关事业单位职业年金缴费支出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22.5" customHeight="1" spans="1:15">
      <c r="A11" s="215" t="s">
        <v>91</v>
      </c>
      <c r="B11" s="215" t="str">
        <f>"  "&amp;"抚恤"</f>
        <v>  抚恤</v>
      </c>
      <c r="C11" s="155">
        <v>16656</v>
      </c>
      <c r="D11" s="155">
        <v>16656</v>
      </c>
      <c r="E11" s="155">
        <v>16656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22.5" customHeight="1" spans="1:15">
      <c r="A12" s="215" t="s">
        <v>92</v>
      </c>
      <c r="B12" s="215" t="str">
        <f>"    "&amp;"死亡抚恤"</f>
        <v>    死亡抚恤</v>
      </c>
      <c r="C12" s="155">
        <v>16656</v>
      </c>
      <c r="D12" s="155">
        <v>16656</v>
      </c>
      <c r="E12" s="155">
        <v>16656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22.5" customHeight="1" spans="1:15">
      <c r="A13" s="215" t="s">
        <v>93</v>
      </c>
      <c r="B13" s="215" t="s">
        <v>94</v>
      </c>
      <c r="C13" s="155">
        <v>1449533.25</v>
      </c>
      <c r="D13" s="155">
        <v>1449533.25</v>
      </c>
      <c r="E13" s="155">
        <v>1449533.25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22.5" customHeight="1" spans="1:15">
      <c r="A14" s="215" t="s">
        <v>95</v>
      </c>
      <c r="B14" s="215" t="str">
        <f>"  "&amp;"行政事业单位医疗"</f>
        <v>  行政事业单位医疗</v>
      </c>
      <c r="C14" s="155">
        <v>1449533.25</v>
      </c>
      <c r="D14" s="155">
        <v>1449533.25</v>
      </c>
      <c r="E14" s="155">
        <v>1449533.25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22.5" customHeight="1" spans="1:15">
      <c r="A15" s="215" t="s">
        <v>96</v>
      </c>
      <c r="B15" s="215" t="str">
        <f>"    "&amp;"行政单位医疗"</f>
        <v>    行政单位医疗</v>
      </c>
      <c r="C15" s="155">
        <v>246506.85</v>
      </c>
      <c r="D15" s="155">
        <v>246506.85</v>
      </c>
      <c r="E15" s="155">
        <v>246506.85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22.5" customHeight="1" spans="1:15">
      <c r="A16" s="215" t="s">
        <v>97</v>
      </c>
      <c r="B16" s="215" t="str">
        <f>"    "&amp;"事业单位医疗"</f>
        <v>    事业单位医疗</v>
      </c>
      <c r="C16" s="155">
        <v>458903.7</v>
      </c>
      <c r="D16" s="155">
        <v>458903.7</v>
      </c>
      <c r="E16" s="155">
        <v>458903.7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22.5" customHeight="1" spans="1:15">
      <c r="A17" s="215" t="s">
        <v>98</v>
      </c>
      <c r="B17" s="215" t="str">
        <f>"    "&amp;"公务员医疗补助"</f>
        <v>    公务员医疗补助</v>
      </c>
      <c r="C17" s="155">
        <v>697264.1</v>
      </c>
      <c r="D17" s="155">
        <v>697264.1</v>
      </c>
      <c r="E17" s="155">
        <v>697264.1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22.5" customHeight="1" spans="1:15">
      <c r="A18" s="215" t="s">
        <v>99</v>
      </c>
      <c r="B18" s="215" t="str">
        <f>"    "&amp;"其他行政事业单位医疗支出"</f>
        <v>    其他行政事业单位医疗支出</v>
      </c>
      <c r="C18" s="155">
        <v>46858.6</v>
      </c>
      <c r="D18" s="155">
        <v>46858.6</v>
      </c>
      <c r="E18" s="155">
        <v>46858.6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22.5" customHeight="1" spans="1:15">
      <c r="A19" s="215" t="s">
        <v>100</v>
      </c>
      <c r="B19" s="215" t="s">
        <v>101</v>
      </c>
      <c r="C19" s="155">
        <v>800000</v>
      </c>
      <c r="D19" s="155">
        <v>800000</v>
      </c>
      <c r="E19" s="155"/>
      <c r="F19" s="155">
        <v>800000</v>
      </c>
      <c r="G19" s="155"/>
      <c r="H19" s="155"/>
      <c r="I19" s="155"/>
      <c r="J19" s="155"/>
      <c r="K19" s="155"/>
      <c r="L19" s="155"/>
      <c r="M19" s="155"/>
      <c r="N19" s="155"/>
      <c r="O19" s="155"/>
    </row>
    <row r="20" ht="22.5" customHeight="1" spans="1:15">
      <c r="A20" s="215" t="s">
        <v>102</v>
      </c>
      <c r="B20" s="215" t="str">
        <f>"  "&amp;"污染防治"</f>
        <v>  污染防治</v>
      </c>
      <c r="C20" s="155">
        <v>800000</v>
      </c>
      <c r="D20" s="155">
        <v>800000</v>
      </c>
      <c r="E20" s="155"/>
      <c r="F20" s="155">
        <v>800000</v>
      </c>
      <c r="G20" s="155"/>
      <c r="H20" s="155"/>
      <c r="I20" s="155"/>
      <c r="J20" s="155"/>
      <c r="K20" s="155"/>
      <c r="L20" s="155"/>
      <c r="M20" s="155"/>
      <c r="N20" s="155"/>
      <c r="O20" s="155"/>
    </row>
    <row r="21" ht="22.5" customHeight="1" spans="1:15">
      <c r="A21" s="215" t="s">
        <v>103</v>
      </c>
      <c r="B21" s="215" t="str">
        <f>"    "&amp;"水体"</f>
        <v>    水体</v>
      </c>
      <c r="C21" s="155">
        <v>800000</v>
      </c>
      <c r="D21" s="155">
        <v>800000</v>
      </c>
      <c r="E21" s="155"/>
      <c r="F21" s="155">
        <v>800000</v>
      </c>
      <c r="G21" s="155"/>
      <c r="H21" s="155"/>
      <c r="I21" s="155"/>
      <c r="J21" s="155"/>
      <c r="K21" s="155"/>
      <c r="L21" s="155"/>
      <c r="M21" s="155"/>
      <c r="N21" s="155"/>
      <c r="O21" s="155"/>
    </row>
    <row r="22" ht="22.5" customHeight="1" spans="1:15">
      <c r="A22" s="215" t="s">
        <v>104</v>
      </c>
      <c r="B22" s="215" t="s">
        <v>105</v>
      </c>
      <c r="C22" s="155">
        <v>20537919.34</v>
      </c>
      <c r="D22" s="155">
        <v>20537919.34</v>
      </c>
      <c r="E22" s="155">
        <v>11381519.34</v>
      </c>
      <c r="F22" s="155">
        <v>9156400</v>
      </c>
      <c r="G22" s="155"/>
      <c r="H22" s="155"/>
      <c r="I22" s="155"/>
      <c r="J22" s="155"/>
      <c r="K22" s="155"/>
      <c r="L22" s="155"/>
      <c r="M22" s="155"/>
      <c r="N22" s="155"/>
      <c r="O22" s="155"/>
    </row>
    <row r="23" ht="22.5" customHeight="1" spans="1:15">
      <c r="A23" s="215" t="s">
        <v>106</v>
      </c>
      <c r="B23" s="215" t="str">
        <f>"  "&amp;"城乡社区管理事务"</f>
        <v>  城乡社区管理事务</v>
      </c>
      <c r="C23" s="155">
        <v>14547919.34</v>
      </c>
      <c r="D23" s="155">
        <v>14547919.34</v>
      </c>
      <c r="E23" s="155">
        <v>11381519.34</v>
      </c>
      <c r="F23" s="155">
        <v>3166400</v>
      </c>
      <c r="G23" s="155"/>
      <c r="H23" s="155"/>
      <c r="I23" s="155"/>
      <c r="J23" s="155"/>
      <c r="K23" s="155"/>
      <c r="L23" s="155"/>
      <c r="M23" s="155"/>
      <c r="N23" s="155"/>
      <c r="O23" s="155"/>
    </row>
    <row r="24" ht="22.5" customHeight="1" spans="1:15">
      <c r="A24" s="215" t="s">
        <v>107</v>
      </c>
      <c r="B24" s="215" t="str">
        <f>"    "&amp;"行政运行"</f>
        <v>    行政运行</v>
      </c>
      <c r="C24" s="155">
        <v>4229238.69</v>
      </c>
      <c r="D24" s="155">
        <v>4229238.69</v>
      </c>
      <c r="E24" s="155">
        <v>4229238.69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22.5" customHeight="1" spans="1:15">
      <c r="A25" s="215" t="s">
        <v>108</v>
      </c>
      <c r="B25" s="215" t="str">
        <f>"    "&amp;"城管执法"</f>
        <v>    城管执法</v>
      </c>
      <c r="C25" s="155">
        <v>1166400</v>
      </c>
      <c r="D25" s="155">
        <v>1166400</v>
      </c>
      <c r="E25" s="155"/>
      <c r="F25" s="155">
        <v>1166400</v>
      </c>
      <c r="G25" s="155"/>
      <c r="H25" s="155"/>
      <c r="I25" s="155"/>
      <c r="J25" s="155"/>
      <c r="K25" s="155"/>
      <c r="L25" s="155"/>
      <c r="M25" s="155"/>
      <c r="N25" s="155"/>
      <c r="O25" s="155"/>
    </row>
    <row r="26" ht="22.5" customHeight="1" spans="1:15">
      <c r="A26" s="215" t="s">
        <v>109</v>
      </c>
      <c r="B26" s="215" t="str">
        <f>"    "&amp;"其他城乡社区管理事务支出"</f>
        <v>    其他城乡社区管理事务支出</v>
      </c>
      <c r="C26" s="155">
        <v>9152280.65</v>
      </c>
      <c r="D26" s="155">
        <v>9152280.65</v>
      </c>
      <c r="E26" s="155">
        <v>7152280.65</v>
      </c>
      <c r="F26" s="155">
        <v>2000000</v>
      </c>
      <c r="G26" s="155"/>
      <c r="H26" s="155"/>
      <c r="I26" s="155"/>
      <c r="J26" s="155"/>
      <c r="K26" s="155"/>
      <c r="L26" s="155"/>
      <c r="M26" s="155"/>
      <c r="N26" s="155"/>
      <c r="O26" s="155"/>
    </row>
    <row r="27" ht="22.5" customHeight="1" spans="1:15">
      <c r="A27" s="215" t="s">
        <v>110</v>
      </c>
      <c r="B27" s="215" t="str">
        <f>"  "&amp;"城乡社区环境卫生"</f>
        <v>  城乡社区环境卫生</v>
      </c>
      <c r="C27" s="155">
        <v>4000000</v>
      </c>
      <c r="D27" s="155">
        <v>4000000</v>
      </c>
      <c r="E27" s="155"/>
      <c r="F27" s="155">
        <v>4000000</v>
      </c>
      <c r="G27" s="155"/>
      <c r="H27" s="155"/>
      <c r="I27" s="155"/>
      <c r="J27" s="155"/>
      <c r="K27" s="155"/>
      <c r="L27" s="155"/>
      <c r="M27" s="155"/>
      <c r="N27" s="155"/>
      <c r="O27" s="155"/>
    </row>
    <row r="28" ht="22.5" customHeight="1" spans="1:15">
      <c r="A28" s="215" t="s">
        <v>111</v>
      </c>
      <c r="B28" s="215" t="str">
        <f>"    "&amp;"城乡社区环境卫生"</f>
        <v>    城乡社区环境卫生</v>
      </c>
      <c r="C28" s="155">
        <v>4000000</v>
      </c>
      <c r="D28" s="155">
        <v>4000000</v>
      </c>
      <c r="E28" s="155"/>
      <c r="F28" s="155">
        <v>4000000</v>
      </c>
      <c r="G28" s="155"/>
      <c r="H28" s="155"/>
      <c r="I28" s="155"/>
      <c r="J28" s="155"/>
      <c r="K28" s="155"/>
      <c r="L28" s="155"/>
      <c r="M28" s="155"/>
      <c r="N28" s="155"/>
      <c r="O28" s="155"/>
    </row>
    <row r="29" ht="22.5" customHeight="1" spans="1:15">
      <c r="A29" s="215" t="s">
        <v>112</v>
      </c>
      <c r="B29" s="215" t="str">
        <f>"  "&amp;"其他城乡社区支出"</f>
        <v>  其他城乡社区支出</v>
      </c>
      <c r="C29" s="155">
        <v>1990000</v>
      </c>
      <c r="D29" s="155">
        <v>1990000</v>
      </c>
      <c r="E29" s="155"/>
      <c r="F29" s="155">
        <v>1990000</v>
      </c>
      <c r="G29" s="155"/>
      <c r="H29" s="155"/>
      <c r="I29" s="155"/>
      <c r="J29" s="155"/>
      <c r="K29" s="155"/>
      <c r="L29" s="155"/>
      <c r="M29" s="155"/>
      <c r="N29" s="155"/>
      <c r="O29" s="155"/>
    </row>
    <row r="30" ht="22.5" customHeight="1" spans="1:15">
      <c r="A30" s="215" t="s">
        <v>113</v>
      </c>
      <c r="B30" s="215" t="str">
        <f>"    "&amp;"其他城乡社区支出"</f>
        <v>    其他城乡社区支出</v>
      </c>
      <c r="C30" s="155">
        <v>1990000</v>
      </c>
      <c r="D30" s="155">
        <v>1990000</v>
      </c>
      <c r="E30" s="155"/>
      <c r="F30" s="155">
        <v>1990000</v>
      </c>
      <c r="G30" s="155"/>
      <c r="H30" s="155"/>
      <c r="I30" s="155"/>
      <c r="J30" s="155"/>
      <c r="K30" s="155"/>
      <c r="L30" s="155"/>
      <c r="M30" s="155"/>
      <c r="N30" s="155"/>
      <c r="O30" s="155"/>
    </row>
    <row r="31" ht="22.5" customHeight="1" spans="1:15">
      <c r="A31" s="215" t="s">
        <v>114</v>
      </c>
      <c r="B31" s="215" t="s">
        <v>115</v>
      </c>
      <c r="C31" s="155">
        <v>400000</v>
      </c>
      <c r="D31" s="155">
        <v>400000</v>
      </c>
      <c r="E31" s="155"/>
      <c r="F31" s="155">
        <v>400000</v>
      </c>
      <c r="G31" s="155"/>
      <c r="H31" s="155"/>
      <c r="I31" s="155"/>
      <c r="J31" s="155"/>
      <c r="K31" s="155"/>
      <c r="L31" s="155"/>
      <c r="M31" s="155"/>
      <c r="N31" s="155"/>
      <c r="O31" s="155"/>
    </row>
    <row r="32" ht="22.5" customHeight="1" spans="1:15">
      <c r="A32" s="215" t="s">
        <v>116</v>
      </c>
      <c r="B32" s="215" t="str">
        <f>"  "&amp;"林业和草原"</f>
        <v>  林业和草原</v>
      </c>
      <c r="C32" s="155">
        <v>400000</v>
      </c>
      <c r="D32" s="155">
        <v>400000</v>
      </c>
      <c r="E32" s="155"/>
      <c r="F32" s="155">
        <v>400000</v>
      </c>
      <c r="G32" s="155"/>
      <c r="H32" s="155"/>
      <c r="I32" s="155"/>
      <c r="J32" s="155"/>
      <c r="K32" s="155"/>
      <c r="L32" s="155"/>
      <c r="M32" s="155"/>
      <c r="N32" s="155"/>
      <c r="O32" s="155"/>
    </row>
    <row r="33" ht="22.5" customHeight="1" spans="1:15">
      <c r="A33" s="215" t="s">
        <v>117</v>
      </c>
      <c r="B33" s="215" t="str">
        <f>"    "&amp;"动植物保护"</f>
        <v>    动植物保护</v>
      </c>
      <c r="C33" s="155">
        <v>400000</v>
      </c>
      <c r="D33" s="155">
        <v>400000</v>
      </c>
      <c r="E33" s="155"/>
      <c r="F33" s="155">
        <v>400000</v>
      </c>
      <c r="G33" s="155"/>
      <c r="H33" s="155"/>
      <c r="I33" s="155"/>
      <c r="J33" s="155"/>
      <c r="K33" s="155"/>
      <c r="L33" s="155"/>
      <c r="M33" s="155"/>
      <c r="N33" s="155"/>
      <c r="O33" s="155"/>
    </row>
    <row r="34" ht="22.5" customHeight="1" spans="1:15">
      <c r="A34" s="215" t="s">
        <v>118</v>
      </c>
      <c r="B34" s="215" t="s">
        <v>119</v>
      </c>
      <c r="C34" s="155">
        <v>6233396.12</v>
      </c>
      <c r="D34" s="155">
        <v>6233396.12</v>
      </c>
      <c r="E34" s="155">
        <v>1233396.12</v>
      </c>
      <c r="F34" s="155">
        <v>5000000</v>
      </c>
      <c r="G34" s="155"/>
      <c r="H34" s="155"/>
      <c r="I34" s="155"/>
      <c r="J34" s="155"/>
      <c r="K34" s="155"/>
      <c r="L34" s="155"/>
      <c r="M34" s="155"/>
      <c r="N34" s="155"/>
      <c r="O34" s="155"/>
    </row>
    <row r="35" ht="22.5" customHeight="1" spans="1:15">
      <c r="A35" s="215" t="s">
        <v>120</v>
      </c>
      <c r="B35" s="215" t="str">
        <f>"  "&amp;"保障性安居工程支出"</f>
        <v>  保障性安居工程支出</v>
      </c>
      <c r="C35" s="155">
        <v>5000000</v>
      </c>
      <c r="D35" s="155">
        <v>5000000</v>
      </c>
      <c r="E35" s="155"/>
      <c r="F35" s="155">
        <v>5000000</v>
      </c>
      <c r="G35" s="155"/>
      <c r="H35" s="155"/>
      <c r="I35" s="155"/>
      <c r="J35" s="155"/>
      <c r="K35" s="155"/>
      <c r="L35" s="155"/>
      <c r="M35" s="155"/>
      <c r="N35" s="155"/>
      <c r="O35" s="155"/>
    </row>
    <row r="36" ht="22.5" customHeight="1" spans="1:15">
      <c r="A36" s="215" t="s">
        <v>121</v>
      </c>
      <c r="B36" s="215" t="str">
        <f>"    "&amp;"其他保障性安居工程支出"</f>
        <v>    其他保障性安居工程支出</v>
      </c>
      <c r="C36" s="155">
        <v>5000000</v>
      </c>
      <c r="D36" s="155">
        <v>5000000</v>
      </c>
      <c r="E36" s="155"/>
      <c r="F36" s="155">
        <v>5000000</v>
      </c>
      <c r="G36" s="155"/>
      <c r="H36" s="155"/>
      <c r="I36" s="155"/>
      <c r="J36" s="155"/>
      <c r="K36" s="155"/>
      <c r="L36" s="155"/>
      <c r="M36" s="155"/>
      <c r="N36" s="155"/>
      <c r="O36" s="155"/>
    </row>
    <row r="37" ht="22.5" customHeight="1" spans="1:15">
      <c r="A37" s="215" t="s">
        <v>122</v>
      </c>
      <c r="B37" s="215" t="str">
        <f>"  "&amp;"住房改革支出"</f>
        <v>  住房改革支出</v>
      </c>
      <c r="C37" s="155">
        <v>1233396.12</v>
      </c>
      <c r="D37" s="155">
        <v>1233396.12</v>
      </c>
      <c r="E37" s="155">
        <v>1233396.12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  <row r="38" ht="22.5" customHeight="1" spans="1:15">
      <c r="A38" s="215" t="s">
        <v>123</v>
      </c>
      <c r="B38" s="215" t="str">
        <f>"    "&amp;"住房公积金"</f>
        <v>    住房公积金</v>
      </c>
      <c r="C38" s="155">
        <v>1233396.12</v>
      </c>
      <c r="D38" s="155">
        <v>1233396.12</v>
      </c>
      <c r="E38" s="155">
        <v>1233396.12</v>
      </c>
      <c r="F38" s="155"/>
      <c r="G38" s="155"/>
      <c r="H38" s="155"/>
      <c r="I38" s="155"/>
      <c r="J38" s="155"/>
      <c r="K38" s="155"/>
      <c r="L38" s="155"/>
      <c r="M38" s="155"/>
      <c r="N38" s="155"/>
      <c r="O38" s="155"/>
    </row>
    <row r="39" ht="22.5" customHeight="1" spans="1:15">
      <c r="A39" s="33" t="s">
        <v>124</v>
      </c>
      <c r="B39" s="230" t="s">
        <v>124</v>
      </c>
      <c r="C39" s="110">
        <v>30978192.87</v>
      </c>
      <c r="D39" s="155">
        <v>30978192.87</v>
      </c>
      <c r="E39" s="110">
        <v>15621792.87</v>
      </c>
      <c r="F39" s="110">
        <v>15356400</v>
      </c>
      <c r="G39" s="110"/>
      <c r="H39" s="155"/>
      <c r="I39" s="110"/>
      <c r="J39" s="155"/>
      <c r="K39" s="110"/>
      <c r="L39" s="110"/>
      <c r="M39" s="110"/>
      <c r="N39" s="110"/>
      <c r="O39" s="110"/>
    </row>
  </sheetData>
  <mergeCells count="11">
    <mergeCell ref="A2:O2"/>
    <mergeCell ref="A3:L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Zeros="0" workbookViewId="0">
      <selection activeCell="A1" sqref="A1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37" t="s">
        <v>125</v>
      </c>
    </row>
    <row r="2" ht="36" customHeight="1" spans="1:4">
      <c r="A2" s="4" t="s">
        <v>126</v>
      </c>
      <c r="B2" s="213"/>
      <c r="C2" s="213"/>
      <c r="D2" s="213"/>
    </row>
    <row r="3" ht="24" customHeight="1" spans="1:4">
      <c r="A3" s="6" t="str">
        <f>"单位名称："&amp;"维西傈僳族自治县住房和城乡建设局"</f>
        <v>单位名称：维西傈僳族自治县住房和城乡建设局</v>
      </c>
      <c r="B3" s="214"/>
      <c r="C3" s="214"/>
      <c r="D3" s="119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7" t="s">
        <v>6</v>
      </c>
      <c r="C5" s="28" t="s">
        <v>127</v>
      </c>
      <c r="D5" s="127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215" t="s">
        <v>128</v>
      </c>
      <c r="B7" s="216">
        <v>30978192.87</v>
      </c>
      <c r="C7" s="217" t="s">
        <v>129</v>
      </c>
      <c r="D7" s="110">
        <v>30978192.87</v>
      </c>
    </row>
    <row r="8" ht="22.5" customHeight="1" spans="1:4">
      <c r="A8" s="218" t="s">
        <v>130</v>
      </c>
      <c r="B8" s="216">
        <v>30978192.87</v>
      </c>
      <c r="C8" s="217" t="s">
        <v>131</v>
      </c>
      <c r="D8" s="110"/>
    </row>
    <row r="9" ht="22.5" customHeight="1" spans="1:4">
      <c r="A9" s="218" t="s">
        <v>132</v>
      </c>
      <c r="B9" s="219"/>
      <c r="C9" s="217" t="s">
        <v>133</v>
      </c>
      <c r="D9" s="110"/>
    </row>
    <row r="10" ht="22.5" customHeight="1" spans="1:4">
      <c r="A10" s="218" t="s">
        <v>134</v>
      </c>
      <c r="B10" s="219"/>
      <c r="C10" s="217" t="s">
        <v>135</v>
      </c>
      <c r="D10" s="110"/>
    </row>
    <row r="11" ht="22.5" customHeight="1" spans="1:4">
      <c r="A11" s="218" t="s">
        <v>136</v>
      </c>
      <c r="B11" s="215"/>
      <c r="C11" s="217" t="s">
        <v>137</v>
      </c>
      <c r="D11" s="110"/>
    </row>
    <row r="12" ht="22.5" customHeight="1" spans="1:4">
      <c r="A12" s="218" t="s">
        <v>130</v>
      </c>
      <c r="B12" s="215"/>
      <c r="C12" s="217" t="s">
        <v>138</v>
      </c>
      <c r="D12" s="110"/>
    </row>
    <row r="13" ht="22.5" customHeight="1" spans="1:4">
      <c r="A13" s="218" t="s">
        <v>132</v>
      </c>
      <c r="B13" s="218"/>
      <c r="C13" s="217" t="s">
        <v>139</v>
      </c>
      <c r="D13" s="110"/>
    </row>
    <row r="14" ht="22.5" customHeight="1" spans="1:4">
      <c r="A14" s="218" t="s">
        <v>134</v>
      </c>
      <c r="B14" s="218"/>
      <c r="C14" s="217" t="s">
        <v>140</v>
      </c>
      <c r="D14" s="110"/>
    </row>
    <row r="15" ht="22.5" customHeight="1" spans="1:4">
      <c r="A15" s="218"/>
      <c r="B15" s="218"/>
      <c r="C15" s="217" t="s">
        <v>141</v>
      </c>
      <c r="D15" s="110">
        <v>1557344.16</v>
      </c>
    </row>
    <row r="16" ht="22.5" customHeight="1" spans="1:4">
      <c r="A16" s="218"/>
      <c r="B16" s="215"/>
      <c r="C16" s="217" t="s">
        <v>142</v>
      </c>
      <c r="D16" s="110">
        <v>1449533.25</v>
      </c>
    </row>
    <row r="17" ht="22.5" customHeight="1" spans="1:4">
      <c r="A17" s="220"/>
      <c r="B17" s="221"/>
      <c r="C17" s="217" t="s">
        <v>143</v>
      </c>
      <c r="D17" s="110">
        <v>800000</v>
      </c>
    </row>
    <row r="18" ht="22.5" customHeight="1" spans="1:4">
      <c r="A18" s="220"/>
      <c r="B18" s="221"/>
      <c r="C18" s="217" t="s">
        <v>144</v>
      </c>
      <c r="D18" s="110">
        <v>20537919.34</v>
      </c>
    </row>
    <row r="19" ht="22.5" customHeight="1" spans="1:4">
      <c r="A19" s="144"/>
      <c r="B19" s="144"/>
      <c r="C19" s="217" t="s">
        <v>145</v>
      </c>
      <c r="D19" s="110">
        <v>400000</v>
      </c>
    </row>
    <row r="20" ht="22.5" customHeight="1" spans="1:4">
      <c r="A20" s="144"/>
      <c r="B20" s="144"/>
      <c r="C20" s="217" t="s">
        <v>146</v>
      </c>
      <c r="D20" s="110"/>
    </row>
    <row r="21" ht="22.5" customHeight="1" spans="1:4">
      <c r="A21" s="144"/>
      <c r="B21" s="144"/>
      <c r="C21" s="217" t="s">
        <v>147</v>
      </c>
      <c r="D21" s="110"/>
    </row>
    <row r="22" ht="22.5" customHeight="1" spans="1:4">
      <c r="A22" s="144"/>
      <c r="B22" s="144"/>
      <c r="C22" s="217" t="s">
        <v>148</v>
      </c>
      <c r="D22" s="110"/>
    </row>
    <row r="23" ht="22.5" customHeight="1" spans="1:4">
      <c r="A23" s="144"/>
      <c r="B23" s="144"/>
      <c r="C23" s="217" t="s">
        <v>149</v>
      </c>
      <c r="D23" s="110"/>
    </row>
    <row r="24" ht="22.5" customHeight="1" spans="1:4">
      <c r="A24" s="144"/>
      <c r="B24" s="144"/>
      <c r="C24" s="217" t="s">
        <v>150</v>
      </c>
      <c r="D24" s="110"/>
    </row>
    <row r="25" ht="22.5" customHeight="1" spans="1:4">
      <c r="A25" s="144"/>
      <c r="B25" s="144"/>
      <c r="C25" s="217" t="s">
        <v>151</v>
      </c>
      <c r="D25" s="110"/>
    </row>
    <row r="26" ht="22.5" customHeight="1" spans="1:4">
      <c r="A26" s="144"/>
      <c r="B26" s="144"/>
      <c r="C26" s="217" t="s">
        <v>152</v>
      </c>
      <c r="D26" s="110">
        <v>6233396.12</v>
      </c>
    </row>
    <row r="27" ht="22.5" customHeight="1" spans="1:4">
      <c r="A27" s="144"/>
      <c r="B27" s="144"/>
      <c r="C27" s="217" t="s">
        <v>153</v>
      </c>
      <c r="D27" s="110"/>
    </row>
    <row r="28" ht="22.5" customHeight="1" spans="1:4">
      <c r="A28" s="144"/>
      <c r="B28" s="144"/>
      <c r="C28" s="217" t="s">
        <v>154</v>
      </c>
      <c r="D28" s="110"/>
    </row>
    <row r="29" ht="22.5" customHeight="1" spans="1:4">
      <c r="A29" s="144"/>
      <c r="B29" s="144"/>
      <c r="C29" s="217" t="s">
        <v>155</v>
      </c>
      <c r="D29" s="110"/>
    </row>
    <row r="30" ht="22.5" customHeight="1" spans="1:4">
      <c r="A30" s="144"/>
      <c r="B30" s="144"/>
      <c r="C30" s="217" t="s">
        <v>156</v>
      </c>
      <c r="D30" s="110"/>
    </row>
    <row r="31" ht="22.5" customHeight="1" spans="1:4">
      <c r="A31" s="222"/>
      <c r="B31" s="221"/>
      <c r="C31" s="217" t="s">
        <v>157</v>
      </c>
      <c r="D31" s="110"/>
    </row>
    <row r="32" ht="22.5" customHeight="1" spans="1:4">
      <c r="A32" s="222"/>
      <c r="B32" s="221"/>
      <c r="C32" s="217" t="s">
        <v>158</v>
      </c>
      <c r="D32" s="110"/>
    </row>
    <row r="33" ht="22.5" customHeight="1" spans="1:4">
      <c r="A33" s="222"/>
      <c r="B33" s="221"/>
      <c r="C33" s="217" t="s">
        <v>159</v>
      </c>
      <c r="D33" s="110"/>
    </row>
    <row r="34" ht="22.5" customHeight="1" spans="1:4">
      <c r="A34" s="222"/>
      <c r="B34" s="221"/>
      <c r="C34" s="220" t="s">
        <v>160</v>
      </c>
      <c r="D34" s="221"/>
    </row>
    <row r="35" ht="22.5" customHeight="1" spans="1:4">
      <c r="A35" s="223" t="s">
        <v>161</v>
      </c>
      <c r="B35" s="224">
        <v>30978192.87</v>
      </c>
      <c r="C35" s="222" t="s">
        <v>52</v>
      </c>
      <c r="D35" s="224">
        <v>30978192.87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8"/>
  <sheetViews>
    <sheetView showZeros="0" workbookViewId="0">
      <selection activeCell="B9" sqref="B9"/>
    </sheetView>
  </sheetViews>
  <sheetFormatPr defaultColWidth="10.7083333333333" defaultRowHeight="14.25" customHeight="1" outlineLevelCol="6"/>
  <cols>
    <col min="1" max="1" width="23.575" style="183" customWidth="1"/>
    <col min="2" max="2" width="51.2833333333333" style="183" customWidth="1"/>
    <col min="3" max="3" width="28.2833333333333" style="183" customWidth="1"/>
    <col min="4" max="4" width="23.85" style="183" customWidth="1"/>
    <col min="5" max="7" width="28.2833333333333" style="183" customWidth="1"/>
    <col min="8" max="16384" width="10.7083333333333" style="183"/>
  </cols>
  <sheetData>
    <row r="1" customHeight="1" spans="4:7">
      <c r="D1" s="184"/>
      <c r="F1" s="185"/>
      <c r="G1" s="186" t="s">
        <v>162</v>
      </c>
    </row>
    <row r="2" ht="39" customHeight="1" spans="1:7">
      <c r="A2" s="187" t="s">
        <v>163</v>
      </c>
      <c r="B2" s="188"/>
      <c r="C2" s="188"/>
      <c r="D2" s="188"/>
      <c r="E2" s="188"/>
      <c r="F2" s="188"/>
      <c r="G2" s="188"/>
    </row>
    <row r="3" ht="18" customHeight="1" spans="1:7">
      <c r="A3" s="189" t="str">
        <f>"单位名称："&amp;"维西傈僳族自治县住房和城乡建设局"</f>
        <v>单位名称：维西傈僳族自治县住房和城乡建设局</v>
      </c>
      <c r="B3" s="190"/>
      <c r="C3" s="191"/>
      <c r="D3" s="191"/>
      <c r="E3" s="191"/>
      <c r="F3" s="192"/>
      <c r="G3" s="193" t="s">
        <v>2</v>
      </c>
    </row>
    <row r="4" ht="20.25" customHeight="1" spans="1:7">
      <c r="A4" s="194" t="s">
        <v>164</v>
      </c>
      <c r="B4" s="195"/>
      <c r="C4" s="196" t="s">
        <v>57</v>
      </c>
      <c r="D4" s="197" t="s">
        <v>77</v>
      </c>
      <c r="E4" s="198"/>
      <c r="F4" s="199"/>
      <c r="G4" s="200" t="s">
        <v>78</v>
      </c>
    </row>
    <row r="5" ht="20.25" customHeight="1" spans="1:7">
      <c r="A5" s="201" t="s">
        <v>75</v>
      </c>
      <c r="B5" s="201" t="s">
        <v>76</v>
      </c>
      <c r="C5" s="202"/>
      <c r="D5" s="203" t="s">
        <v>59</v>
      </c>
      <c r="E5" s="203" t="s">
        <v>165</v>
      </c>
      <c r="F5" s="203" t="s">
        <v>166</v>
      </c>
      <c r="G5" s="204"/>
    </row>
    <row r="6" ht="19.5" customHeight="1" spans="1:7">
      <c r="A6" s="201" t="s">
        <v>167</v>
      </c>
      <c r="B6" s="201" t="s">
        <v>168</v>
      </c>
      <c r="C6" s="201" t="s">
        <v>169</v>
      </c>
      <c r="D6" s="203">
        <v>4</v>
      </c>
      <c r="E6" s="205" t="s">
        <v>170</v>
      </c>
      <c r="F6" s="205" t="s">
        <v>171</v>
      </c>
      <c r="G6" s="201" t="s">
        <v>172</v>
      </c>
    </row>
    <row r="7" ht="22.5" customHeight="1" spans="1:7">
      <c r="A7" s="206" t="s">
        <v>86</v>
      </c>
      <c r="B7" s="206" t="s">
        <v>87</v>
      </c>
      <c r="C7" s="207">
        <v>1557344.16</v>
      </c>
      <c r="D7" s="207">
        <v>1557344.16</v>
      </c>
      <c r="E7" s="207">
        <v>1557344.16</v>
      </c>
      <c r="F7" s="207"/>
      <c r="G7" s="207"/>
    </row>
    <row r="8" ht="22.5" customHeight="1" spans="1:7">
      <c r="A8" s="208" t="s">
        <v>88</v>
      </c>
      <c r="B8" s="208" t="s">
        <v>173</v>
      </c>
      <c r="C8" s="207">
        <v>1540688.16</v>
      </c>
      <c r="D8" s="207">
        <v>1540688.16</v>
      </c>
      <c r="E8" s="207">
        <v>1540688.16</v>
      </c>
      <c r="F8" s="207"/>
      <c r="G8" s="207"/>
    </row>
    <row r="9" s="183" customFormat="1" ht="22.5" customHeight="1" spans="1:7">
      <c r="A9" s="209" t="s">
        <v>89</v>
      </c>
      <c r="B9" s="209" t="s">
        <v>174</v>
      </c>
      <c r="C9" s="207">
        <v>1540688.16</v>
      </c>
      <c r="D9" s="207">
        <v>1540688.16</v>
      </c>
      <c r="E9" s="207">
        <v>1540688.16</v>
      </c>
      <c r="F9" s="207"/>
      <c r="G9" s="207"/>
    </row>
    <row r="10" ht="22.5" customHeight="1" spans="1:7">
      <c r="A10" s="208" t="s">
        <v>91</v>
      </c>
      <c r="B10" s="208" t="s">
        <v>175</v>
      </c>
      <c r="C10" s="207">
        <v>16656</v>
      </c>
      <c r="D10" s="207">
        <v>16656</v>
      </c>
      <c r="E10" s="207">
        <v>16656</v>
      </c>
      <c r="F10" s="207"/>
      <c r="G10" s="207"/>
    </row>
    <row r="11" s="183" customFormat="1" ht="22.5" customHeight="1" spans="1:7">
      <c r="A11" s="209" t="s">
        <v>92</v>
      </c>
      <c r="B11" s="209" t="s">
        <v>176</v>
      </c>
      <c r="C11" s="207">
        <v>16656</v>
      </c>
      <c r="D11" s="207">
        <v>16656</v>
      </c>
      <c r="E11" s="207">
        <v>16656</v>
      </c>
      <c r="F11" s="207"/>
      <c r="G11" s="207"/>
    </row>
    <row r="12" ht="22.5" customHeight="1" spans="1:7">
      <c r="A12" s="206" t="s">
        <v>93</v>
      </c>
      <c r="B12" s="206" t="s">
        <v>94</v>
      </c>
      <c r="C12" s="207">
        <v>1449533.25</v>
      </c>
      <c r="D12" s="207">
        <v>1449533.25</v>
      </c>
      <c r="E12" s="207">
        <v>1449533.25</v>
      </c>
      <c r="F12" s="207"/>
      <c r="G12" s="207"/>
    </row>
    <row r="13" ht="22.5" customHeight="1" spans="1:7">
      <c r="A13" s="208" t="s">
        <v>95</v>
      </c>
      <c r="B13" s="208" t="s">
        <v>177</v>
      </c>
      <c r="C13" s="207">
        <v>1449533.25</v>
      </c>
      <c r="D13" s="207">
        <v>1449533.25</v>
      </c>
      <c r="E13" s="207">
        <v>1449533.25</v>
      </c>
      <c r="F13" s="207"/>
      <c r="G13" s="207"/>
    </row>
    <row r="14" s="183" customFormat="1" ht="22.5" customHeight="1" spans="1:7">
      <c r="A14" s="209" t="s">
        <v>96</v>
      </c>
      <c r="B14" s="209" t="s">
        <v>178</v>
      </c>
      <c r="C14" s="207">
        <v>246506.85</v>
      </c>
      <c r="D14" s="207">
        <v>246506.85</v>
      </c>
      <c r="E14" s="207">
        <v>246506.85</v>
      </c>
      <c r="F14" s="207"/>
      <c r="G14" s="207"/>
    </row>
    <row r="15" s="183" customFormat="1" ht="22.5" customHeight="1" spans="1:7">
      <c r="A15" s="209" t="s">
        <v>97</v>
      </c>
      <c r="B15" s="209" t="s">
        <v>179</v>
      </c>
      <c r="C15" s="207">
        <v>458903.7</v>
      </c>
      <c r="D15" s="207">
        <v>458903.7</v>
      </c>
      <c r="E15" s="207">
        <v>458903.7</v>
      </c>
      <c r="F15" s="207"/>
      <c r="G15" s="207"/>
    </row>
    <row r="16" s="183" customFormat="1" ht="22.5" customHeight="1" spans="1:7">
      <c r="A16" s="209" t="s">
        <v>98</v>
      </c>
      <c r="B16" s="209" t="s">
        <v>180</v>
      </c>
      <c r="C16" s="207">
        <v>697264.1</v>
      </c>
      <c r="D16" s="207">
        <v>697264.1</v>
      </c>
      <c r="E16" s="207">
        <v>697264.1</v>
      </c>
      <c r="F16" s="207"/>
      <c r="G16" s="207"/>
    </row>
    <row r="17" s="183" customFormat="1" ht="22.5" customHeight="1" spans="1:7">
      <c r="A17" s="209" t="s">
        <v>99</v>
      </c>
      <c r="B17" s="209" t="s">
        <v>181</v>
      </c>
      <c r="C17" s="207">
        <v>46858.6</v>
      </c>
      <c r="D17" s="207">
        <v>46858.6</v>
      </c>
      <c r="E17" s="207">
        <v>46858.6</v>
      </c>
      <c r="F17" s="207"/>
      <c r="G17" s="207"/>
    </row>
    <row r="18" ht="22.5" customHeight="1" spans="1:7">
      <c r="A18" s="206" t="s">
        <v>100</v>
      </c>
      <c r="B18" s="206" t="s">
        <v>101</v>
      </c>
      <c r="C18" s="207">
        <v>800000</v>
      </c>
      <c r="D18" s="207"/>
      <c r="E18" s="207"/>
      <c r="F18" s="207"/>
      <c r="G18" s="207">
        <v>800000</v>
      </c>
    </row>
    <row r="19" ht="22.5" customHeight="1" spans="1:7">
      <c r="A19" s="208" t="s">
        <v>102</v>
      </c>
      <c r="B19" s="208" t="s">
        <v>182</v>
      </c>
      <c r="C19" s="207">
        <v>800000</v>
      </c>
      <c r="D19" s="207"/>
      <c r="E19" s="207"/>
      <c r="F19" s="207"/>
      <c r="G19" s="207">
        <v>800000</v>
      </c>
    </row>
    <row r="20" s="183" customFormat="1" ht="22.5" customHeight="1" spans="1:7">
      <c r="A20" s="209" t="s">
        <v>103</v>
      </c>
      <c r="B20" s="209" t="s">
        <v>183</v>
      </c>
      <c r="C20" s="207">
        <v>800000</v>
      </c>
      <c r="D20" s="207"/>
      <c r="E20" s="207"/>
      <c r="F20" s="207"/>
      <c r="G20" s="207">
        <v>800000</v>
      </c>
    </row>
    <row r="21" ht="22.5" customHeight="1" spans="1:7">
      <c r="A21" s="206" t="s">
        <v>104</v>
      </c>
      <c r="B21" s="206" t="s">
        <v>105</v>
      </c>
      <c r="C21" s="207">
        <v>20537919.34</v>
      </c>
      <c r="D21" s="207">
        <v>11381519.34</v>
      </c>
      <c r="E21" s="207">
        <v>10454190.9</v>
      </c>
      <c r="F21" s="207">
        <v>927328.44</v>
      </c>
      <c r="G21" s="207">
        <v>9156400</v>
      </c>
    </row>
    <row r="22" ht="22.5" customHeight="1" spans="1:7">
      <c r="A22" s="208" t="s">
        <v>106</v>
      </c>
      <c r="B22" s="208" t="s">
        <v>184</v>
      </c>
      <c r="C22" s="207">
        <v>14547919.34</v>
      </c>
      <c r="D22" s="207">
        <v>11381519.34</v>
      </c>
      <c r="E22" s="207">
        <v>10454190.9</v>
      </c>
      <c r="F22" s="207">
        <v>927328.44</v>
      </c>
      <c r="G22" s="207">
        <v>3166400</v>
      </c>
    </row>
    <row r="23" s="183" customFormat="1" ht="22.5" customHeight="1" spans="1:7">
      <c r="A23" s="209" t="s">
        <v>107</v>
      </c>
      <c r="B23" s="209" t="s">
        <v>185</v>
      </c>
      <c r="C23" s="207">
        <v>4229238.69</v>
      </c>
      <c r="D23" s="207">
        <v>4229238.69</v>
      </c>
      <c r="E23" s="207">
        <v>3626572.89</v>
      </c>
      <c r="F23" s="207">
        <v>602665.8</v>
      </c>
      <c r="G23" s="207"/>
    </row>
    <row r="24" s="183" customFormat="1" ht="22.5" customHeight="1" spans="1:7">
      <c r="A24" s="209" t="s">
        <v>108</v>
      </c>
      <c r="B24" s="209" t="s">
        <v>186</v>
      </c>
      <c r="C24" s="207">
        <v>1166400</v>
      </c>
      <c r="D24" s="207"/>
      <c r="E24" s="207"/>
      <c r="F24" s="207"/>
      <c r="G24" s="207">
        <v>1166400</v>
      </c>
    </row>
    <row r="25" s="183" customFormat="1" ht="22.5" customHeight="1" spans="1:7">
      <c r="A25" s="209" t="s">
        <v>109</v>
      </c>
      <c r="B25" s="209" t="s">
        <v>187</v>
      </c>
      <c r="C25" s="207">
        <v>9152280.65</v>
      </c>
      <c r="D25" s="207">
        <v>7152280.65</v>
      </c>
      <c r="E25" s="207">
        <v>6827618.01</v>
      </c>
      <c r="F25" s="207">
        <v>324662.64</v>
      </c>
      <c r="G25" s="207">
        <v>2000000</v>
      </c>
    </row>
    <row r="26" ht="22.5" customHeight="1" spans="1:7">
      <c r="A26" s="208" t="s">
        <v>110</v>
      </c>
      <c r="B26" s="208" t="s">
        <v>188</v>
      </c>
      <c r="C26" s="207">
        <v>4000000</v>
      </c>
      <c r="D26" s="207"/>
      <c r="E26" s="207"/>
      <c r="F26" s="207"/>
      <c r="G26" s="207">
        <v>4000000</v>
      </c>
    </row>
    <row r="27" s="183" customFormat="1" ht="22.5" customHeight="1" spans="1:7">
      <c r="A27" s="209" t="s">
        <v>111</v>
      </c>
      <c r="B27" s="209" t="s">
        <v>188</v>
      </c>
      <c r="C27" s="207">
        <v>4000000</v>
      </c>
      <c r="D27" s="207"/>
      <c r="E27" s="207"/>
      <c r="F27" s="207"/>
      <c r="G27" s="207">
        <v>4000000</v>
      </c>
    </row>
    <row r="28" ht="22.5" customHeight="1" spans="1:7">
      <c r="A28" s="208" t="s">
        <v>112</v>
      </c>
      <c r="B28" s="208" t="s">
        <v>189</v>
      </c>
      <c r="C28" s="207">
        <v>1990000</v>
      </c>
      <c r="D28" s="207"/>
      <c r="E28" s="207"/>
      <c r="F28" s="207"/>
      <c r="G28" s="207">
        <v>1990000</v>
      </c>
    </row>
    <row r="29" s="183" customFormat="1" ht="22.5" customHeight="1" spans="1:7">
      <c r="A29" s="209" t="s">
        <v>113</v>
      </c>
      <c r="B29" s="209" t="s">
        <v>189</v>
      </c>
      <c r="C29" s="207">
        <v>1990000</v>
      </c>
      <c r="D29" s="207"/>
      <c r="E29" s="207"/>
      <c r="F29" s="207"/>
      <c r="G29" s="207">
        <v>1990000</v>
      </c>
    </row>
    <row r="30" ht="22.5" customHeight="1" spans="1:7">
      <c r="A30" s="206" t="s">
        <v>114</v>
      </c>
      <c r="B30" s="206" t="s">
        <v>115</v>
      </c>
      <c r="C30" s="207">
        <v>400000</v>
      </c>
      <c r="D30" s="207"/>
      <c r="E30" s="207"/>
      <c r="F30" s="207"/>
      <c r="G30" s="207">
        <v>400000</v>
      </c>
    </row>
    <row r="31" s="183" customFormat="1" ht="22.5" customHeight="1" spans="1:7">
      <c r="A31" s="208" t="s">
        <v>116</v>
      </c>
      <c r="B31" s="208" t="s">
        <v>190</v>
      </c>
      <c r="C31" s="207">
        <v>400000</v>
      </c>
      <c r="D31" s="207"/>
      <c r="E31" s="207"/>
      <c r="F31" s="207"/>
      <c r="G31" s="207">
        <v>400000</v>
      </c>
    </row>
    <row r="32" ht="22.5" customHeight="1" spans="1:7">
      <c r="A32" s="209" t="s">
        <v>117</v>
      </c>
      <c r="B32" s="209" t="s">
        <v>191</v>
      </c>
      <c r="C32" s="207">
        <v>400000</v>
      </c>
      <c r="D32" s="207"/>
      <c r="E32" s="207"/>
      <c r="F32" s="207"/>
      <c r="G32" s="207">
        <v>400000</v>
      </c>
    </row>
    <row r="33" ht="22.5" customHeight="1" spans="1:7">
      <c r="A33" s="206" t="s">
        <v>118</v>
      </c>
      <c r="B33" s="206" t="s">
        <v>119</v>
      </c>
      <c r="C33" s="207">
        <v>6233396.12</v>
      </c>
      <c r="D33" s="207">
        <v>1233396.12</v>
      </c>
      <c r="E33" s="207">
        <v>1233396.12</v>
      </c>
      <c r="F33" s="207"/>
      <c r="G33" s="207">
        <v>5000000</v>
      </c>
    </row>
    <row r="34" s="183" customFormat="1" ht="22.5" customHeight="1" spans="1:7">
      <c r="A34" s="208" t="s">
        <v>120</v>
      </c>
      <c r="B34" s="208" t="s">
        <v>192</v>
      </c>
      <c r="C34" s="207">
        <v>5000000</v>
      </c>
      <c r="D34" s="207"/>
      <c r="E34" s="207"/>
      <c r="F34" s="207"/>
      <c r="G34" s="207">
        <v>5000000</v>
      </c>
    </row>
    <row r="35" ht="22.5" customHeight="1" spans="1:7">
      <c r="A35" s="209" t="s">
        <v>121</v>
      </c>
      <c r="B35" s="209" t="s">
        <v>193</v>
      </c>
      <c r="C35" s="207">
        <v>5000000</v>
      </c>
      <c r="D35" s="207"/>
      <c r="E35" s="207"/>
      <c r="F35" s="207"/>
      <c r="G35" s="207">
        <v>5000000</v>
      </c>
    </row>
    <row r="36" s="183" customFormat="1" ht="20" customHeight="1" spans="1:7">
      <c r="A36" s="208" t="s">
        <v>122</v>
      </c>
      <c r="B36" s="208" t="s">
        <v>194</v>
      </c>
      <c r="C36" s="207">
        <v>1233396.12</v>
      </c>
      <c r="D36" s="207">
        <v>1233396.12</v>
      </c>
      <c r="E36" s="207">
        <v>1233396.12</v>
      </c>
      <c r="F36" s="207"/>
      <c r="G36" s="207"/>
    </row>
    <row r="37" ht="22.5" customHeight="1" spans="1:7">
      <c r="A37" s="209" t="s">
        <v>123</v>
      </c>
      <c r="B37" s="209" t="s">
        <v>195</v>
      </c>
      <c r="C37" s="207">
        <v>1233396.12</v>
      </c>
      <c r="D37" s="207">
        <v>1233396.12</v>
      </c>
      <c r="E37" s="207">
        <v>1233396.12</v>
      </c>
      <c r="F37" s="207"/>
      <c r="G37" s="207"/>
    </row>
    <row r="38" ht="22.5" customHeight="1" spans="1:7">
      <c r="A38" s="210" t="s">
        <v>124</v>
      </c>
      <c r="B38" s="211" t="s">
        <v>124</v>
      </c>
      <c r="C38" s="212">
        <v>30978192.87</v>
      </c>
      <c r="D38" s="207">
        <v>15621792.87</v>
      </c>
      <c r="E38" s="212">
        <v>14694464.43</v>
      </c>
      <c r="F38" s="212">
        <v>927328.44</v>
      </c>
      <c r="G38" s="212">
        <v>15356400</v>
      </c>
    </row>
  </sheetData>
  <mergeCells count="7">
    <mergeCell ref="A2:G2"/>
    <mergeCell ref="A3:E3"/>
    <mergeCell ref="A4:B4"/>
    <mergeCell ref="D4:F4"/>
    <mergeCell ref="A38:B38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167"/>
      <c r="B1" s="167"/>
      <c r="C1" s="99"/>
      <c r="D1" s="168"/>
      <c r="F1" s="169" t="s">
        <v>196</v>
      </c>
    </row>
    <row r="2" ht="36.75" customHeight="1" spans="1:6">
      <c r="A2" s="170" t="s">
        <v>197</v>
      </c>
      <c r="B2" s="171"/>
      <c r="C2" s="171"/>
      <c r="D2" s="171"/>
      <c r="E2" s="171"/>
      <c r="F2" s="171"/>
    </row>
    <row r="3" ht="18.75" customHeight="1" spans="1:6">
      <c r="A3" s="6" t="str">
        <f>"单位名称："&amp;"维西傈僳族自治县住房和城乡建设局"</f>
        <v>单位名称：维西傈僳族自治县住房和城乡建设局</v>
      </c>
      <c r="B3" s="167"/>
      <c r="C3" s="99"/>
      <c r="D3" s="172"/>
      <c r="F3" s="169" t="s">
        <v>198</v>
      </c>
    </row>
    <row r="4" ht="19.5" customHeight="1" spans="1:6">
      <c r="A4" s="173" t="s">
        <v>199</v>
      </c>
      <c r="B4" s="174" t="s">
        <v>200</v>
      </c>
      <c r="C4" s="73" t="s">
        <v>201</v>
      </c>
      <c r="D4" s="175"/>
      <c r="E4" s="176"/>
      <c r="F4" s="174" t="s">
        <v>202</v>
      </c>
    </row>
    <row r="5" ht="19.5" customHeight="1" spans="1:6">
      <c r="A5" s="177"/>
      <c r="B5" s="178"/>
      <c r="C5" s="72" t="s">
        <v>59</v>
      </c>
      <c r="D5" s="72" t="s">
        <v>203</v>
      </c>
      <c r="E5" s="72" t="s">
        <v>204</v>
      </c>
      <c r="F5" s="178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2.5" customHeight="1" spans="1:6">
      <c r="A7" s="181">
        <v>186000</v>
      </c>
      <c r="B7" s="181"/>
      <c r="C7" s="182">
        <v>186000</v>
      </c>
      <c r="D7" s="181"/>
      <c r="E7" s="181">
        <v>186000</v>
      </c>
      <c r="F7" s="18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50"/>
  <sheetViews>
    <sheetView showZeros="0" topLeftCell="D1" workbookViewId="0">
      <selection activeCell="H50" sqref="H50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75" customWidth="1"/>
    <col min="6" max="6" width="12" customWidth="1"/>
    <col min="7" max="7" width="26.85" customWidth="1"/>
    <col min="8" max="22" width="23.1416666666667" customWidth="1"/>
    <col min="23" max="24" width="23.2833333333333" customWidth="1"/>
  </cols>
  <sheetData>
    <row r="1" ht="18.75" customHeight="1" spans="2:24">
      <c r="B1" s="156"/>
      <c r="D1" s="157"/>
      <c r="E1" s="157"/>
      <c r="F1" s="157"/>
      <c r="G1" s="157"/>
      <c r="H1" s="79"/>
      <c r="I1" s="79"/>
      <c r="J1" s="2"/>
      <c r="K1" s="79"/>
      <c r="L1" s="79"/>
      <c r="M1" s="79"/>
      <c r="N1" s="79"/>
      <c r="O1" s="2"/>
      <c r="P1" s="2"/>
      <c r="Q1" s="2"/>
      <c r="R1" s="79"/>
      <c r="V1" s="156"/>
      <c r="X1" s="61" t="s">
        <v>205</v>
      </c>
    </row>
    <row r="2" ht="39.75" customHeight="1" spans="1:24">
      <c r="A2" s="158" t="s">
        <v>206</v>
      </c>
      <c r="B2" s="64"/>
      <c r="C2" s="64"/>
      <c r="D2" s="64"/>
      <c r="E2" s="64"/>
      <c r="F2" s="64"/>
      <c r="G2" s="64"/>
      <c r="H2" s="64"/>
      <c r="I2" s="64"/>
      <c r="J2" s="5"/>
      <c r="K2" s="64"/>
      <c r="L2" s="64"/>
      <c r="M2" s="64"/>
      <c r="N2" s="64"/>
      <c r="O2" s="5"/>
      <c r="P2" s="5"/>
      <c r="Q2" s="5"/>
      <c r="R2" s="64"/>
      <c r="S2" s="64"/>
      <c r="T2" s="64"/>
      <c r="U2" s="64"/>
      <c r="V2" s="64"/>
      <c r="W2" s="64"/>
      <c r="X2" s="64"/>
    </row>
    <row r="3" ht="18.75" customHeight="1" spans="1:24">
      <c r="A3" s="6" t="str">
        <f>"单位名称："&amp;"维西傈僳族自治县住房和城乡建设局"</f>
        <v>单位名称：维西傈僳族自治县住房和城乡建设局</v>
      </c>
      <c r="B3" s="159"/>
      <c r="C3" s="159"/>
      <c r="D3" s="159"/>
      <c r="E3" s="159"/>
      <c r="F3" s="159"/>
      <c r="G3" s="159"/>
      <c r="H3" s="81"/>
      <c r="I3" s="81"/>
      <c r="J3" s="8"/>
      <c r="K3" s="81"/>
      <c r="L3" s="81"/>
      <c r="M3" s="81"/>
      <c r="N3" s="81"/>
      <c r="O3" s="8"/>
      <c r="P3" s="8"/>
      <c r="Q3" s="8"/>
      <c r="R3" s="81"/>
      <c r="V3" s="156"/>
      <c r="X3" s="102" t="s">
        <v>198</v>
      </c>
    </row>
    <row r="4" ht="18" customHeight="1" spans="1:24">
      <c r="A4" s="10" t="s">
        <v>207</v>
      </c>
      <c r="B4" s="10" t="s">
        <v>208</v>
      </c>
      <c r="C4" s="10" t="s">
        <v>209</v>
      </c>
      <c r="D4" s="10" t="s">
        <v>210</v>
      </c>
      <c r="E4" s="10" t="s">
        <v>211</v>
      </c>
      <c r="F4" s="10" t="s">
        <v>212</v>
      </c>
      <c r="G4" s="10" t="s">
        <v>213</v>
      </c>
      <c r="H4" s="160" t="s">
        <v>214</v>
      </c>
      <c r="I4" s="105" t="s">
        <v>214</v>
      </c>
      <c r="J4" s="13"/>
      <c r="K4" s="105"/>
      <c r="L4" s="105"/>
      <c r="M4" s="105"/>
      <c r="N4" s="105"/>
      <c r="O4" s="13"/>
      <c r="P4" s="13"/>
      <c r="Q4" s="13"/>
      <c r="R4" s="104" t="s">
        <v>63</v>
      </c>
      <c r="S4" s="105" t="s">
        <v>80</v>
      </c>
      <c r="T4" s="105"/>
      <c r="U4" s="105"/>
      <c r="V4" s="105"/>
      <c r="W4" s="105"/>
      <c r="X4" s="165"/>
    </row>
    <row r="5" ht="18" customHeight="1" spans="1:24">
      <c r="A5" s="15"/>
      <c r="B5" s="154"/>
      <c r="C5" s="15"/>
      <c r="D5" s="15"/>
      <c r="E5" s="15"/>
      <c r="F5" s="15"/>
      <c r="G5" s="15"/>
      <c r="H5" s="127" t="s">
        <v>215</v>
      </c>
      <c r="I5" s="160" t="s">
        <v>60</v>
      </c>
      <c r="J5" s="13"/>
      <c r="K5" s="105"/>
      <c r="L5" s="105"/>
      <c r="M5" s="105"/>
      <c r="N5" s="165"/>
      <c r="O5" s="12" t="s">
        <v>216</v>
      </c>
      <c r="P5" s="13"/>
      <c r="Q5" s="14"/>
      <c r="R5" s="10" t="s">
        <v>63</v>
      </c>
      <c r="S5" s="160" t="s">
        <v>80</v>
      </c>
      <c r="T5" s="104" t="s">
        <v>66</v>
      </c>
      <c r="U5" s="105" t="s">
        <v>80</v>
      </c>
      <c r="V5" s="104" t="s">
        <v>68</v>
      </c>
      <c r="W5" s="104" t="s">
        <v>69</v>
      </c>
      <c r="X5" s="69" t="s">
        <v>70</v>
      </c>
    </row>
    <row r="6" ht="18.75" customHeight="1" spans="1:24">
      <c r="A6" s="29"/>
      <c r="B6" s="29"/>
      <c r="C6" s="29"/>
      <c r="D6" s="29"/>
      <c r="E6" s="29"/>
      <c r="F6" s="29"/>
      <c r="G6" s="29"/>
      <c r="H6" s="29"/>
      <c r="I6" s="166" t="s">
        <v>217</v>
      </c>
      <c r="J6" s="69" t="s">
        <v>218</v>
      </c>
      <c r="K6" s="10" t="s">
        <v>219</v>
      </c>
      <c r="L6" s="10" t="s">
        <v>220</v>
      </c>
      <c r="M6" s="10" t="s">
        <v>221</v>
      </c>
      <c r="N6" s="10" t="s">
        <v>222</v>
      </c>
      <c r="O6" s="10" t="s">
        <v>60</v>
      </c>
      <c r="P6" s="10" t="s">
        <v>61</v>
      </c>
      <c r="Q6" s="10" t="s">
        <v>62</v>
      </c>
      <c r="R6" s="29"/>
      <c r="S6" s="10" t="s">
        <v>59</v>
      </c>
      <c r="T6" s="10" t="s">
        <v>66</v>
      </c>
      <c r="U6" s="10" t="s">
        <v>223</v>
      </c>
      <c r="V6" s="10" t="s">
        <v>68</v>
      </c>
      <c r="W6" s="10" t="s">
        <v>69</v>
      </c>
      <c r="X6" s="10" t="s">
        <v>70</v>
      </c>
    </row>
    <row r="7" ht="37.5" customHeight="1" spans="1:24">
      <c r="A7" s="130"/>
      <c r="B7" s="130"/>
      <c r="C7" s="130"/>
      <c r="D7" s="130"/>
      <c r="E7" s="130"/>
      <c r="F7" s="130"/>
      <c r="G7" s="130"/>
      <c r="H7" s="130"/>
      <c r="I7" s="109" t="s">
        <v>59</v>
      </c>
      <c r="J7" s="109" t="s">
        <v>224</v>
      </c>
      <c r="K7" s="17" t="s">
        <v>218</v>
      </c>
      <c r="L7" s="17" t="s">
        <v>220</v>
      </c>
      <c r="M7" s="17" t="s">
        <v>221</v>
      </c>
      <c r="N7" s="17" t="s">
        <v>222</v>
      </c>
      <c r="O7" s="17" t="s">
        <v>220</v>
      </c>
      <c r="P7" s="17" t="s">
        <v>221</v>
      </c>
      <c r="Q7" s="17" t="s">
        <v>222</v>
      </c>
      <c r="R7" s="17" t="s">
        <v>63</v>
      </c>
      <c r="S7" s="17" t="s">
        <v>59</v>
      </c>
      <c r="T7" s="17" t="s">
        <v>66</v>
      </c>
      <c r="U7" s="17" t="s">
        <v>223</v>
      </c>
      <c r="V7" s="17" t="s">
        <v>68</v>
      </c>
      <c r="W7" s="17" t="s">
        <v>69</v>
      </c>
      <c r="X7" s="17" t="s">
        <v>70</v>
      </c>
    </row>
    <row r="8" ht="19.5" customHeight="1" spans="1:24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61">
        <v>12</v>
      </c>
      <c r="M8" s="161">
        <v>13</v>
      </c>
      <c r="N8" s="161">
        <v>14</v>
      </c>
      <c r="O8" s="161">
        <v>15</v>
      </c>
      <c r="P8" s="161">
        <v>16</v>
      </c>
      <c r="Q8" s="161">
        <v>17</v>
      </c>
      <c r="R8" s="161">
        <v>18</v>
      </c>
      <c r="S8" s="161">
        <v>19</v>
      </c>
      <c r="T8" s="161">
        <v>20</v>
      </c>
      <c r="U8" s="161">
        <v>21</v>
      </c>
      <c r="V8" s="161">
        <v>22</v>
      </c>
      <c r="W8" s="161">
        <v>23</v>
      </c>
      <c r="X8" s="161">
        <v>24</v>
      </c>
    </row>
    <row r="9" ht="22.5" customHeight="1" spans="1:24">
      <c r="A9" s="32" t="s">
        <v>72</v>
      </c>
      <c r="B9" s="32"/>
      <c r="C9" s="32"/>
      <c r="D9" s="32"/>
      <c r="E9" s="32"/>
      <c r="F9" s="32"/>
      <c r="G9" s="32"/>
      <c r="H9" s="110"/>
      <c r="I9" s="110"/>
      <c r="J9" s="110"/>
      <c r="K9" s="110"/>
      <c r="L9" s="49"/>
      <c r="M9" s="110"/>
      <c r="N9" s="49"/>
      <c r="O9" s="49"/>
      <c r="P9" s="49"/>
      <c r="Q9" s="49"/>
      <c r="R9" s="110"/>
      <c r="S9" s="110"/>
      <c r="T9" s="110"/>
      <c r="U9" s="110"/>
      <c r="V9" s="110"/>
      <c r="W9" s="110"/>
      <c r="X9" s="110"/>
    </row>
    <row r="10" ht="22.5" customHeight="1" spans="1:24">
      <c r="A10" s="162" t="s">
        <v>72</v>
      </c>
      <c r="B10" s="32"/>
      <c r="C10" s="32"/>
      <c r="D10" s="32"/>
      <c r="E10" s="32"/>
      <c r="F10" s="32"/>
      <c r="G10" s="32"/>
      <c r="H10" s="110"/>
      <c r="I10" s="110"/>
      <c r="J10" s="110"/>
      <c r="K10" s="110"/>
      <c r="L10" s="49"/>
      <c r="M10" s="110"/>
      <c r="N10" s="49"/>
      <c r="O10" s="49"/>
      <c r="P10" s="49"/>
      <c r="Q10" s="49"/>
      <c r="R10" s="110"/>
      <c r="S10" s="110"/>
      <c r="T10" s="110"/>
      <c r="U10" s="110"/>
      <c r="V10" s="110"/>
      <c r="W10" s="110"/>
      <c r="X10" s="110"/>
    </row>
    <row r="11" ht="22.5" customHeight="1" spans="1:24">
      <c r="A11" s="162" t="s">
        <v>72</v>
      </c>
      <c r="B11" s="32" t="s">
        <v>225</v>
      </c>
      <c r="C11" s="32" t="s">
        <v>226</v>
      </c>
      <c r="D11" s="32" t="s">
        <v>107</v>
      </c>
      <c r="E11" s="32" t="s">
        <v>185</v>
      </c>
      <c r="F11" s="32" t="s">
        <v>227</v>
      </c>
      <c r="G11" s="32" t="s">
        <v>228</v>
      </c>
      <c r="H11" s="110">
        <v>890112</v>
      </c>
      <c r="I11" s="110">
        <v>890112</v>
      </c>
      <c r="J11" s="110"/>
      <c r="K11" s="110"/>
      <c r="L11" s="24"/>
      <c r="M11" s="110">
        <v>890112</v>
      </c>
      <c r="N11" s="24"/>
      <c r="O11" s="24"/>
      <c r="P11" s="24"/>
      <c r="Q11" s="24"/>
      <c r="R11" s="110"/>
      <c r="S11" s="110"/>
      <c r="T11" s="110"/>
      <c r="U11" s="110"/>
      <c r="V11" s="110"/>
      <c r="W11" s="110"/>
      <c r="X11" s="110"/>
    </row>
    <row r="12" ht="22.5" customHeight="1" spans="1:24">
      <c r="A12" s="162" t="s">
        <v>72</v>
      </c>
      <c r="B12" s="32" t="s">
        <v>229</v>
      </c>
      <c r="C12" s="32" t="s">
        <v>230</v>
      </c>
      <c r="D12" s="32" t="s">
        <v>109</v>
      </c>
      <c r="E12" s="32" t="s">
        <v>187</v>
      </c>
      <c r="F12" s="32" t="s">
        <v>227</v>
      </c>
      <c r="G12" s="32" t="s">
        <v>228</v>
      </c>
      <c r="H12" s="110">
        <v>1795812</v>
      </c>
      <c r="I12" s="110">
        <v>1795812</v>
      </c>
      <c r="J12" s="110"/>
      <c r="K12" s="110"/>
      <c r="L12" s="24"/>
      <c r="M12" s="110">
        <v>1795812</v>
      </c>
      <c r="N12" s="24"/>
      <c r="O12" s="24"/>
      <c r="P12" s="24"/>
      <c r="Q12" s="24"/>
      <c r="R12" s="110"/>
      <c r="S12" s="110"/>
      <c r="T12" s="110"/>
      <c r="U12" s="110"/>
      <c r="V12" s="110"/>
      <c r="W12" s="110"/>
      <c r="X12" s="110"/>
    </row>
    <row r="13" ht="22.5" customHeight="1" spans="1:24">
      <c r="A13" s="162" t="s">
        <v>72</v>
      </c>
      <c r="B13" s="32" t="s">
        <v>229</v>
      </c>
      <c r="C13" s="32" t="s">
        <v>230</v>
      </c>
      <c r="D13" s="32" t="s">
        <v>109</v>
      </c>
      <c r="E13" s="32" t="s">
        <v>187</v>
      </c>
      <c r="F13" s="32" t="s">
        <v>231</v>
      </c>
      <c r="G13" s="32" t="s">
        <v>232</v>
      </c>
      <c r="H13" s="110">
        <v>815880</v>
      </c>
      <c r="I13" s="110">
        <v>815880</v>
      </c>
      <c r="J13" s="110"/>
      <c r="K13" s="110"/>
      <c r="L13" s="24"/>
      <c r="M13" s="110">
        <v>815880</v>
      </c>
      <c r="N13" s="24"/>
      <c r="O13" s="24"/>
      <c r="P13" s="24"/>
      <c r="Q13" s="24"/>
      <c r="R13" s="110"/>
      <c r="S13" s="110"/>
      <c r="T13" s="110"/>
      <c r="U13" s="110"/>
      <c r="V13" s="110"/>
      <c r="W13" s="110"/>
      <c r="X13" s="110"/>
    </row>
    <row r="14" ht="22.5" customHeight="1" spans="1:24">
      <c r="A14" s="162" t="s">
        <v>72</v>
      </c>
      <c r="B14" s="32" t="s">
        <v>225</v>
      </c>
      <c r="C14" s="32" t="s">
        <v>226</v>
      </c>
      <c r="D14" s="32" t="s">
        <v>107</v>
      </c>
      <c r="E14" s="32" t="s">
        <v>185</v>
      </c>
      <c r="F14" s="32" t="s">
        <v>231</v>
      </c>
      <c r="G14" s="32" t="s">
        <v>232</v>
      </c>
      <c r="H14" s="110">
        <v>1911246</v>
      </c>
      <c r="I14" s="110">
        <v>1911246</v>
      </c>
      <c r="J14" s="110"/>
      <c r="K14" s="110"/>
      <c r="L14" s="24"/>
      <c r="M14" s="110">
        <v>1911246</v>
      </c>
      <c r="N14" s="24"/>
      <c r="O14" s="24"/>
      <c r="P14" s="24"/>
      <c r="Q14" s="24"/>
      <c r="R14" s="110"/>
      <c r="S14" s="110"/>
      <c r="T14" s="110"/>
      <c r="U14" s="110"/>
      <c r="V14" s="110"/>
      <c r="W14" s="110"/>
      <c r="X14" s="110"/>
    </row>
    <row r="15" ht="22.5" customHeight="1" spans="1:24">
      <c r="A15" s="162" t="s">
        <v>72</v>
      </c>
      <c r="B15" s="32" t="s">
        <v>225</v>
      </c>
      <c r="C15" s="32" t="s">
        <v>226</v>
      </c>
      <c r="D15" s="32" t="s">
        <v>107</v>
      </c>
      <c r="E15" s="32" t="s">
        <v>185</v>
      </c>
      <c r="F15" s="32" t="s">
        <v>231</v>
      </c>
      <c r="G15" s="32" t="s">
        <v>232</v>
      </c>
      <c r="H15" s="110"/>
      <c r="I15" s="110"/>
      <c r="J15" s="110"/>
      <c r="K15" s="110"/>
      <c r="L15" s="24"/>
      <c r="M15" s="110"/>
      <c r="N15" s="24"/>
      <c r="O15" s="24"/>
      <c r="P15" s="24"/>
      <c r="Q15" s="24"/>
      <c r="R15" s="110"/>
      <c r="S15" s="110"/>
      <c r="T15" s="110"/>
      <c r="U15" s="110"/>
      <c r="V15" s="110"/>
      <c r="W15" s="110"/>
      <c r="X15" s="110"/>
    </row>
    <row r="16" ht="22.5" customHeight="1" spans="1:24">
      <c r="A16" s="162" t="s">
        <v>72</v>
      </c>
      <c r="B16" s="32" t="s">
        <v>229</v>
      </c>
      <c r="C16" s="32" t="s">
        <v>230</v>
      </c>
      <c r="D16" s="32" t="s">
        <v>109</v>
      </c>
      <c r="E16" s="32" t="s">
        <v>187</v>
      </c>
      <c r="F16" s="32" t="s">
        <v>231</v>
      </c>
      <c r="G16" s="32" t="s">
        <v>232</v>
      </c>
      <c r="H16" s="110"/>
      <c r="I16" s="110"/>
      <c r="J16" s="110"/>
      <c r="K16" s="110"/>
      <c r="L16" s="24"/>
      <c r="M16" s="110"/>
      <c r="N16" s="24"/>
      <c r="O16" s="24"/>
      <c r="P16" s="24"/>
      <c r="Q16" s="24"/>
      <c r="R16" s="110"/>
      <c r="S16" s="110"/>
      <c r="T16" s="110"/>
      <c r="U16" s="110"/>
      <c r="V16" s="110"/>
      <c r="W16" s="110"/>
      <c r="X16" s="110"/>
    </row>
    <row r="17" ht="22.5" customHeight="1" spans="1:24">
      <c r="A17" s="162" t="s">
        <v>72</v>
      </c>
      <c r="B17" s="32" t="s">
        <v>225</v>
      </c>
      <c r="C17" s="32" t="s">
        <v>226</v>
      </c>
      <c r="D17" s="32" t="s">
        <v>107</v>
      </c>
      <c r="E17" s="32" t="s">
        <v>185</v>
      </c>
      <c r="F17" s="32" t="s">
        <v>233</v>
      </c>
      <c r="G17" s="32" t="s">
        <v>234</v>
      </c>
      <c r="H17" s="110">
        <v>74176</v>
      </c>
      <c r="I17" s="110">
        <v>74176</v>
      </c>
      <c r="J17" s="110"/>
      <c r="K17" s="110"/>
      <c r="L17" s="24"/>
      <c r="M17" s="110">
        <v>74176</v>
      </c>
      <c r="N17" s="24"/>
      <c r="O17" s="24"/>
      <c r="P17" s="24"/>
      <c r="Q17" s="24"/>
      <c r="R17" s="110"/>
      <c r="S17" s="110"/>
      <c r="T17" s="110"/>
      <c r="U17" s="110"/>
      <c r="V17" s="110"/>
      <c r="W17" s="110"/>
      <c r="X17" s="110"/>
    </row>
    <row r="18" ht="22.5" customHeight="1" spans="1:24">
      <c r="A18" s="162" t="s">
        <v>72</v>
      </c>
      <c r="B18" s="32" t="s">
        <v>235</v>
      </c>
      <c r="C18" s="32" t="s">
        <v>236</v>
      </c>
      <c r="D18" s="32" t="s">
        <v>107</v>
      </c>
      <c r="E18" s="32" t="s">
        <v>185</v>
      </c>
      <c r="F18" s="32" t="s">
        <v>233</v>
      </c>
      <c r="G18" s="32" t="s">
        <v>234</v>
      </c>
      <c r="H18" s="110">
        <v>749100</v>
      </c>
      <c r="I18" s="110">
        <v>749100</v>
      </c>
      <c r="J18" s="110"/>
      <c r="K18" s="110"/>
      <c r="L18" s="24"/>
      <c r="M18" s="110">
        <v>749100</v>
      </c>
      <c r="N18" s="24"/>
      <c r="O18" s="24"/>
      <c r="P18" s="24"/>
      <c r="Q18" s="24"/>
      <c r="R18" s="110"/>
      <c r="S18" s="110"/>
      <c r="T18" s="110"/>
      <c r="U18" s="110"/>
      <c r="V18" s="110"/>
      <c r="W18" s="110"/>
      <c r="X18" s="110"/>
    </row>
    <row r="19" ht="22.5" customHeight="1" spans="1:24">
      <c r="A19" s="162" t="s">
        <v>72</v>
      </c>
      <c r="B19" s="32" t="s">
        <v>229</v>
      </c>
      <c r="C19" s="32" t="s">
        <v>230</v>
      </c>
      <c r="D19" s="32" t="s">
        <v>109</v>
      </c>
      <c r="E19" s="32" t="s">
        <v>187</v>
      </c>
      <c r="F19" s="32" t="s">
        <v>237</v>
      </c>
      <c r="G19" s="32" t="s">
        <v>238</v>
      </c>
      <c r="H19" s="110">
        <v>2663484</v>
      </c>
      <c r="I19" s="110">
        <v>2663484</v>
      </c>
      <c r="J19" s="110"/>
      <c r="K19" s="110"/>
      <c r="L19" s="24"/>
      <c r="M19" s="110">
        <v>2663484</v>
      </c>
      <c r="N19" s="24"/>
      <c r="O19" s="24"/>
      <c r="P19" s="24"/>
      <c r="Q19" s="24"/>
      <c r="R19" s="110"/>
      <c r="S19" s="110"/>
      <c r="T19" s="110"/>
      <c r="U19" s="110"/>
      <c r="V19" s="110"/>
      <c r="W19" s="110"/>
      <c r="X19" s="110"/>
    </row>
    <row r="20" ht="22.5" customHeight="1" spans="1:24">
      <c r="A20" s="162" t="s">
        <v>72</v>
      </c>
      <c r="B20" s="32" t="s">
        <v>229</v>
      </c>
      <c r="C20" s="32" t="s">
        <v>230</v>
      </c>
      <c r="D20" s="32" t="s">
        <v>109</v>
      </c>
      <c r="E20" s="32" t="s">
        <v>187</v>
      </c>
      <c r="F20" s="32" t="s">
        <v>237</v>
      </c>
      <c r="G20" s="32" t="s">
        <v>238</v>
      </c>
      <c r="H20" s="110">
        <v>149651</v>
      </c>
      <c r="I20" s="110">
        <v>149651</v>
      </c>
      <c r="J20" s="110"/>
      <c r="K20" s="110"/>
      <c r="L20" s="24"/>
      <c r="M20" s="110">
        <v>149651</v>
      </c>
      <c r="N20" s="24"/>
      <c r="O20" s="24"/>
      <c r="P20" s="24"/>
      <c r="Q20" s="24"/>
      <c r="R20" s="110"/>
      <c r="S20" s="110"/>
      <c r="T20" s="110"/>
      <c r="U20" s="110"/>
      <c r="V20" s="110"/>
      <c r="W20" s="110"/>
      <c r="X20" s="110"/>
    </row>
    <row r="21" ht="22.5" customHeight="1" spans="1:24">
      <c r="A21" s="162" t="s">
        <v>72</v>
      </c>
      <c r="B21" s="32" t="s">
        <v>239</v>
      </c>
      <c r="C21" s="32" t="s">
        <v>240</v>
      </c>
      <c r="D21" s="32" t="s">
        <v>109</v>
      </c>
      <c r="E21" s="32" t="s">
        <v>187</v>
      </c>
      <c r="F21" s="32" t="s">
        <v>237</v>
      </c>
      <c r="G21" s="32" t="s">
        <v>238</v>
      </c>
      <c r="H21" s="110">
        <v>1359960</v>
      </c>
      <c r="I21" s="110">
        <v>1359960</v>
      </c>
      <c r="J21" s="110"/>
      <c r="K21" s="110"/>
      <c r="L21" s="24"/>
      <c r="M21" s="110">
        <v>1359960</v>
      </c>
      <c r="N21" s="24"/>
      <c r="O21" s="24"/>
      <c r="P21" s="24"/>
      <c r="Q21" s="24"/>
      <c r="R21" s="110"/>
      <c r="S21" s="110"/>
      <c r="T21" s="110"/>
      <c r="U21" s="110"/>
      <c r="V21" s="110"/>
      <c r="W21" s="110"/>
      <c r="X21" s="110"/>
    </row>
    <row r="22" ht="22.5" customHeight="1" spans="1:24">
      <c r="A22" s="162" t="s">
        <v>72</v>
      </c>
      <c r="B22" s="32" t="s">
        <v>241</v>
      </c>
      <c r="C22" s="32" t="s">
        <v>242</v>
      </c>
      <c r="D22" s="32" t="s">
        <v>89</v>
      </c>
      <c r="E22" s="32" t="s">
        <v>174</v>
      </c>
      <c r="F22" s="32" t="s">
        <v>243</v>
      </c>
      <c r="G22" s="32" t="s">
        <v>244</v>
      </c>
      <c r="H22" s="110">
        <v>1540688.16</v>
      </c>
      <c r="I22" s="110">
        <v>1540688.16</v>
      </c>
      <c r="J22" s="110"/>
      <c r="K22" s="110"/>
      <c r="L22" s="24"/>
      <c r="M22" s="110">
        <v>1540688.16</v>
      </c>
      <c r="N22" s="24"/>
      <c r="O22" s="24"/>
      <c r="P22" s="24"/>
      <c r="Q22" s="24"/>
      <c r="R22" s="110"/>
      <c r="S22" s="110"/>
      <c r="T22" s="110"/>
      <c r="U22" s="110"/>
      <c r="V22" s="110"/>
      <c r="W22" s="110"/>
      <c r="X22" s="110"/>
    </row>
    <row r="23" ht="22.5" customHeight="1" spans="1:24">
      <c r="A23" s="162" t="s">
        <v>72</v>
      </c>
      <c r="B23" s="32" t="s">
        <v>241</v>
      </c>
      <c r="C23" s="32" t="s">
        <v>242</v>
      </c>
      <c r="D23" s="32" t="s">
        <v>90</v>
      </c>
      <c r="E23" s="32" t="s">
        <v>245</v>
      </c>
      <c r="F23" s="32" t="s">
        <v>246</v>
      </c>
      <c r="G23" s="32" t="s">
        <v>247</v>
      </c>
      <c r="H23" s="110"/>
      <c r="I23" s="110"/>
      <c r="J23" s="110"/>
      <c r="K23" s="110"/>
      <c r="L23" s="24"/>
      <c r="M23" s="110"/>
      <c r="N23" s="24"/>
      <c r="O23" s="24"/>
      <c r="P23" s="24"/>
      <c r="Q23" s="24"/>
      <c r="R23" s="110"/>
      <c r="S23" s="110"/>
      <c r="T23" s="110"/>
      <c r="U23" s="110"/>
      <c r="V23" s="110"/>
      <c r="W23" s="110"/>
      <c r="X23" s="110"/>
    </row>
    <row r="24" ht="22.5" customHeight="1" spans="1:24">
      <c r="A24" s="162" t="s">
        <v>72</v>
      </c>
      <c r="B24" s="32" t="s">
        <v>241</v>
      </c>
      <c r="C24" s="32" t="s">
        <v>242</v>
      </c>
      <c r="D24" s="32" t="s">
        <v>96</v>
      </c>
      <c r="E24" s="32" t="s">
        <v>178</v>
      </c>
      <c r="F24" s="32" t="s">
        <v>248</v>
      </c>
      <c r="G24" s="32" t="s">
        <v>249</v>
      </c>
      <c r="H24" s="110">
        <v>246506.85</v>
      </c>
      <c r="I24" s="110">
        <v>246506.85</v>
      </c>
      <c r="J24" s="110"/>
      <c r="K24" s="110"/>
      <c r="L24" s="24"/>
      <c r="M24" s="110">
        <v>246506.85</v>
      </c>
      <c r="N24" s="24"/>
      <c r="O24" s="24"/>
      <c r="P24" s="24"/>
      <c r="Q24" s="24"/>
      <c r="R24" s="110"/>
      <c r="S24" s="110"/>
      <c r="T24" s="110"/>
      <c r="U24" s="110"/>
      <c r="V24" s="110"/>
      <c r="W24" s="110"/>
      <c r="X24" s="110"/>
    </row>
    <row r="25" ht="22.5" customHeight="1" spans="1:24">
      <c r="A25" s="162" t="s">
        <v>72</v>
      </c>
      <c r="B25" s="32" t="s">
        <v>241</v>
      </c>
      <c r="C25" s="32" t="s">
        <v>242</v>
      </c>
      <c r="D25" s="32" t="s">
        <v>97</v>
      </c>
      <c r="E25" s="32" t="s">
        <v>179</v>
      </c>
      <c r="F25" s="32" t="s">
        <v>248</v>
      </c>
      <c r="G25" s="32" t="s">
        <v>249</v>
      </c>
      <c r="H25" s="110">
        <v>458903.7</v>
      </c>
      <c r="I25" s="110">
        <v>458903.7</v>
      </c>
      <c r="J25" s="110"/>
      <c r="K25" s="110"/>
      <c r="L25" s="24"/>
      <c r="M25" s="110">
        <v>458903.7</v>
      </c>
      <c r="N25" s="24"/>
      <c r="O25" s="24"/>
      <c r="P25" s="24"/>
      <c r="Q25" s="24"/>
      <c r="R25" s="110"/>
      <c r="S25" s="110"/>
      <c r="T25" s="110"/>
      <c r="U25" s="110"/>
      <c r="V25" s="110"/>
      <c r="W25" s="110"/>
      <c r="X25" s="110"/>
    </row>
    <row r="26" ht="22.5" customHeight="1" spans="1:24">
      <c r="A26" s="162" t="s">
        <v>72</v>
      </c>
      <c r="B26" s="32" t="s">
        <v>241</v>
      </c>
      <c r="C26" s="32" t="s">
        <v>242</v>
      </c>
      <c r="D26" s="32" t="s">
        <v>98</v>
      </c>
      <c r="E26" s="32" t="s">
        <v>180</v>
      </c>
      <c r="F26" s="32" t="s">
        <v>250</v>
      </c>
      <c r="G26" s="32" t="s">
        <v>251</v>
      </c>
      <c r="H26" s="110">
        <v>376218.96</v>
      </c>
      <c r="I26" s="110">
        <v>376218.96</v>
      </c>
      <c r="J26" s="110"/>
      <c r="K26" s="110"/>
      <c r="L26" s="24"/>
      <c r="M26" s="110">
        <v>376218.96</v>
      </c>
      <c r="N26" s="24"/>
      <c r="O26" s="24"/>
      <c r="P26" s="24"/>
      <c r="Q26" s="24"/>
      <c r="R26" s="110"/>
      <c r="S26" s="110"/>
      <c r="T26" s="110"/>
      <c r="U26" s="110"/>
      <c r="V26" s="110"/>
      <c r="W26" s="110"/>
      <c r="X26" s="110"/>
    </row>
    <row r="27" ht="22.5" customHeight="1" spans="1:24">
      <c r="A27" s="162" t="s">
        <v>72</v>
      </c>
      <c r="B27" s="32" t="s">
        <v>241</v>
      </c>
      <c r="C27" s="32" t="s">
        <v>242</v>
      </c>
      <c r="D27" s="32" t="s">
        <v>98</v>
      </c>
      <c r="E27" s="32" t="s">
        <v>180</v>
      </c>
      <c r="F27" s="32" t="s">
        <v>250</v>
      </c>
      <c r="G27" s="32" t="s">
        <v>251</v>
      </c>
      <c r="H27" s="110">
        <v>321045.14</v>
      </c>
      <c r="I27" s="110">
        <v>321045.14</v>
      </c>
      <c r="J27" s="110"/>
      <c r="K27" s="110"/>
      <c r="L27" s="24"/>
      <c r="M27" s="110">
        <v>321045.14</v>
      </c>
      <c r="N27" s="24"/>
      <c r="O27" s="24"/>
      <c r="P27" s="24"/>
      <c r="Q27" s="24"/>
      <c r="R27" s="110"/>
      <c r="S27" s="110"/>
      <c r="T27" s="110"/>
      <c r="U27" s="110"/>
      <c r="V27" s="110"/>
      <c r="W27" s="110"/>
      <c r="X27" s="110"/>
    </row>
    <row r="28" ht="22.5" customHeight="1" spans="1:24">
      <c r="A28" s="162" t="s">
        <v>72</v>
      </c>
      <c r="B28" s="32" t="s">
        <v>241</v>
      </c>
      <c r="C28" s="32" t="s">
        <v>242</v>
      </c>
      <c r="D28" s="32" t="s">
        <v>99</v>
      </c>
      <c r="E28" s="32" t="s">
        <v>181</v>
      </c>
      <c r="F28" s="32" t="s">
        <v>252</v>
      </c>
      <c r="G28" s="32" t="s">
        <v>253</v>
      </c>
      <c r="H28" s="110">
        <v>6721.87</v>
      </c>
      <c r="I28" s="110">
        <v>6721.87</v>
      </c>
      <c r="J28" s="110"/>
      <c r="K28" s="110"/>
      <c r="L28" s="24"/>
      <c r="M28" s="110">
        <v>6721.87</v>
      </c>
      <c r="N28" s="24"/>
      <c r="O28" s="24"/>
      <c r="P28" s="24"/>
      <c r="Q28" s="24"/>
      <c r="R28" s="110"/>
      <c r="S28" s="110"/>
      <c r="T28" s="110"/>
      <c r="U28" s="110"/>
      <c r="V28" s="110"/>
      <c r="W28" s="110"/>
      <c r="X28" s="110"/>
    </row>
    <row r="29" ht="22.5" customHeight="1" spans="1:24">
      <c r="A29" s="162" t="s">
        <v>72</v>
      </c>
      <c r="B29" s="32" t="s">
        <v>241</v>
      </c>
      <c r="C29" s="32" t="s">
        <v>242</v>
      </c>
      <c r="D29" s="32" t="s">
        <v>107</v>
      </c>
      <c r="E29" s="32" t="s">
        <v>185</v>
      </c>
      <c r="F29" s="32" t="s">
        <v>252</v>
      </c>
      <c r="G29" s="32" t="s">
        <v>253</v>
      </c>
      <c r="H29" s="110">
        <v>1938.89</v>
      </c>
      <c r="I29" s="110">
        <v>1938.89</v>
      </c>
      <c r="J29" s="110"/>
      <c r="K29" s="110"/>
      <c r="L29" s="24"/>
      <c r="M29" s="110">
        <v>1938.89</v>
      </c>
      <c r="N29" s="24"/>
      <c r="O29" s="24"/>
      <c r="P29" s="24"/>
      <c r="Q29" s="24"/>
      <c r="R29" s="110"/>
      <c r="S29" s="110"/>
      <c r="T29" s="110"/>
      <c r="U29" s="110"/>
      <c r="V29" s="110"/>
      <c r="W29" s="110"/>
      <c r="X29" s="110"/>
    </row>
    <row r="30" ht="22.5" customHeight="1" spans="1:24">
      <c r="A30" s="162" t="s">
        <v>72</v>
      </c>
      <c r="B30" s="32" t="s">
        <v>241</v>
      </c>
      <c r="C30" s="32" t="s">
        <v>242</v>
      </c>
      <c r="D30" s="32" t="s">
        <v>109</v>
      </c>
      <c r="E30" s="32" t="s">
        <v>187</v>
      </c>
      <c r="F30" s="32" t="s">
        <v>252</v>
      </c>
      <c r="G30" s="32" t="s">
        <v>253</v>
      </c>
      <c r="H30" s="110">
        <v>42831.01</v>
      </c>
      <c r="I30" s="110">
        <v>42831.01</v>
      </c>
      <c r="J30" s="110"/>
      <c r="K30" s="110"/>
      <c r="L30" s="24"/>
      <c r="M30" s="110">
        <v>42831.01</v>
      </c>
      <c r="N30" s="24"/>
      <c r="O30" s="24"/>
      <c r="P30" s="24"/>
      <c r="Q30" s="24"/>
      <c r="R30" s="110"/>
      <c r="S30" s="110"/>
      <c r="T30" s="110"/>
      <c r="U30" s="110"/>
      <c r="V30" s="110"/>
      <c r="W30" s="110"/>
      <c r="X30" s="110"/>
    </row>
    <row r="31" ht="22.5" customHeight="1" spans="1:24">
      <c r="A31" s="162" t="s">
        <v>72</v>
      </c>
      <c r="B31" s="32" t="s">
        <v>241</v>
      </c>
      <c r="C31" s="32" t="s">
        <v>242</v>
      </c>
      <c r="D31" s="32" t="s">
        <v>99</v>
      </c>
      <c r="E31" s="32" t="s">
        <v>181</v>
      </c>
      <c r="F31" s="32" t="s">
        <v>252</v>
      </c>
      <c r="G31" s="32" t="s">
        <v>253</v>
      </c>
      <c r="H31" s="110">
        <v>15732</v>
      </c>
      <c r="I31" s="110">
        <v>15732</v>
      </c>
      <c r="J31" s="110"/>
      <c r="K31" s="110"/>
      <c r="L31" s="24"/>
      <c r="M31" s="110">
        <v>15732</v>
      </c>
      <c r="N31" s="24"/>
      <c r="O31" s="24"/>
      <c r="P31" s="24"/>
      <c r="Q31" s="24"/>
      <c r="R31" s="110"/>
      <c r="S31" s="110"/>
      <c r="T31" s="110"/>
      <c r="U31" s="110"/>
      <c r="V31" s="110"/>
      <c r="W31" s="110"/>
      <c r="X31" s="110"/>
    </row>
    <row r="32" ht="22.5" customHeight="1" spans="1:24">
      <c r="A32" s="162" t="s">
        <v>72</v>
      </c>
      <c r="B32" s="32" t="s">
        <v>241</v>
      </c>
      <c r="C32" s="32" t="s">
        <v>242</v>
      </c>
      <c r="D32" s="32" t="s">
        <v>99</v>
      </c>
      <c r="E32" s="32" t="s">
        <v>181</v>
      </c>
      <c r="F32" s="32" t="s">
        <v>252</v>
      </c>
      <c r="G32" s="32" t="s">
        <v>253</v>
      </c>
      <c r="H32" s="110">
        <v>11868</v>
      </c>
      <c r="I32" s="110">
        <v>11868</v>
      </c>
      <c r="J32" s="110"/>
      <c r="K32" s="110"/>
      <c r="L32" s="24"/>
      <c r="M32" s="110">
        <v>11868</v>
      </c>
      <c r="N32" s="24"/>
      <c r="O32" s="24"/>
      <c r="P32" s="24"/>
      <c r="Q32" s="24"/>
      <c r="R32" s="110"/>
      <c r="S32" s="110"/>
      <c r="T32" s="110"/>
      <c r="U32" s="110"/>
      <c r="V32" s="110"/>
      <c r="W32" s="110"/>
      <c r="X32" s="110"/>
    </row>
    <row r="33" ht="22.5" customHeight="1" spans="1:24">
      <c r="A33" s="162" t="s">
        <v>72</v>
      </c>
      <c r="B33" s="32" t="s">
        <v>241</v>
      </c>
      <c r="C33" s="32" t="s">
        <v>242</v>
      </c>
      <c r="D33" s="32" t="s">
        <v>99</v>
      </c>
      <c r="E33" s="32" t="s">
        <v>181</v>
      </c>
      <c r="F33" s="32" t="s">
        <v>252</v>
      </c>
      <c r="G33" s="32" t="s">
        <v>253</v>
      </c>
      <c r="H33" s="110">
        <v>12536.73</v>
      </c>
      <c r="I33" s="110">
        <v>12536.73</v>
      </c>
      <c r="J33" s="110"/>
      <c r="K33" s="110"/>
      <c r="L33" s="24"/>
      <c r="M33" s="110">
        <v>12536.73</v>
      </c>
      <c r="N33" s="24"/>
      <c r="O33" s="24"/>
      <c r="P33" s="24"/>
      <c r="Q33" s="24"/>
      <c r="R33" s="110"/>
      <c r="S33" s="110"/>
      <c r="T33" s="110"/>
      <c r="U33" s="110"/>
      <c r="V33" s="110"/>
      <c r="W33" s="110"/>
      <c r="X33" s="110"/>
    </row>
    <row r="34" ht="22.5" customHeight="1" spans="1:24">
      <c r="A34" s="162" t="s">
        <v>72</v>
      </c>
      <c r="B34" s="32" t="s">
        <v>254</v>
      </c>
      <c r="C34" s="32" t="s">
        <v>195</v>
      </c>
      <c r="D34" s="32" t="s">
        <v>123</v>
      </c>
      <c r="E34" s="32" t="s">
        <v>195</v>
      </c>
      <c r="F34" s="32" t="s">
        <v>255</v>
      </c>
      <c r="G34" s="32" t="s">
        <v>195</v>
      </c>
      <c r="H34" s="110">
        <v>1233396.12</v>
      </c>
      <c r="I34" s="110">
        <v>1233396.12</v>
      </c>
      <c r="J34" s="110"/>
      <c r="K34" s="110"/>
      <c r="L34" s="24"/>
      <c r="M34" s="110">
        <v>1233396.12</v>
      </c>
      <c r="N34" s="24"/>
      <c r="O34" s="24"/>
      <c r="P34" s="24"/>
      <c r="Q34" s="24"/>
      <c r="R34" s="110"/>
      <c r="S34" s="110"/>
      <c r="T34" s="110"/>
      <c r="U34" s="110"/>
      <c r="V34" s="110"/>
      <c r="W34" s="110"/>
      <c r="X34" s="110"/>
    </row>
    <row r="35" ht="22.5" customHeight="1" spans="1:24">
      <c r="A35" s="162" t="s">
        <v>72</v>
      </c>
      <c r="B35" s="32" t="s">
        <v>256</v>
      </c>
      <c r="C35" s="32" t="s">
        <v>257</v>
      </c>
      <c r="D35" s="32" t="s">
        <v>107</v>
      </c>
      <c r="E35" s="32" t="s">
        <v>185</v>
      </c>
      <c r="F35" s="32" t="s">
        <v>258</v>
      </c>
      <c r="G35" s="32" t="s">
        <v>259</v>
      </c>
      <c r="H35" s="110">
        <v>128700</v>
      </c>
      <c r="I35" s="110">
        <v>128700</v>
      </c>
      <c r="J35" s="110"/>
      <c r="K35" s="110"/>
      <c r="L35" s="24"/>
      <c r="M35" s="110">
        <v>128700</v>
      </c>
      <c r="N35" s="24"/>
      <c r="O35" s="24"/>
      <c r="P35" s="24"/>
      <c r="Q35" s="24"/>
      <c r="R35" s="110"/>
      <c r="S35" s="110"/>
      <c r="T35" s="110"/>
      <c r="U35" s="110"/>
      <c r="V35" s="110"/>
      <c r="W35" s="110"/>
      <c r="X35" s="110"/>
    </row>
    <row r="36" ht="22.5" customHeight="1" spans="1:24">
      <c r="A36" s="162" t="s">
        <v>72</v>
      </c>
      <c r="B36" s="32" t="s">
        <v>256</v>
      </c>
      <c r="C36" s="32" t="s">
        <v>257</v>
      </c>
      <c r="D36" s="32" t="s">
        <v>109</v>
      </c>
      <c r="E36" s="32" t="s">
        <v>187</v>
      </c>
      <c r="F36" s="32" t="s">
        <v>258</v>
      </c>
      <c r="G36" s="32" t="s">
        <v>259</v>
      </c>
      <c r="H36" s="110">
        <v>180850</v>
      </c>
      <c r="I36" s="110">
        <v>180850</v>
      </c>
      <c r="J36" s="110"/>
      <c r="K36" s="110"/>
      <c r="L36" s="24"/>
      <c r="M36" s="110">
        <v>180850</v>
      </c>
      <c r="N36" s="24"/>
      <c r="O36" s="24"/>
      <c r="P36" s="24"/>
      <c r="Q36" s="24"/>
      <c r="R36" s="110"/>
      <c r="S36" s="110"/>
      <c r="T36" s="110"/>
      <c r="U36" s="110"/>
      <c r="V36" s="110"/>
      <c r="W36" s="110"/>
      <c r="X36" s="110"/>
    </row>
    <row r="37" ht="22.5" customHeight="1" spans="1:24">
      <c r="A37" s="162" t="s">
        <v>72</v>
      </c>
      <c r="B37" s="32" t="s">
        <v>256</v>
      </c>
      <c r="C37" s="32" t="s">
        <v>257</v>
      </c>
      <c r="D37" s="32" t="s">
        <v>109</v>
      </c>
      <c r="E37" s="32" t="s">
        <v>187</v>
      </c>
      <c r="F37" s="32" t="s">
        <v>260</v>
      </c>
      <c r="G37" s="32" t="s">
        <v>261</v>
      </c>
      <c r="H37" s="110">
        <v>20000</v>
      </c>
      <c r="I37" s="110">
        <v>20000</v>
      </c>
      <c r="J37" s="110"/>
      <c r="K37" s="110"/>
      <c r="L37" s="24"/>
      <c r="M37" s="110">
        <v>20000</v>
      </c>
      <c r="N37" s="24"/>
      <c r="O37" s="24"/>
      <c r="P37" s="24"/>
      <c r="Q37" s="24"/>
      <c r="R37" s="110"/>
      <c r="S37" s="110"/>
      <c r="T37" s="110"/>
      <c r="U37" s="110"/>
      <c r="V37" s="110"/>
      <c r="W37" s="110"/>
      <c r="X37" s="110"/>
    </row>
    <row r="38" ht="22.5" customHeight="1" spans="1:24">
      <c r="A38" s="162" t="s">
        <v>72</v>
      </c>
      <c r="B38" s="32" t="s">
        <v>256</v>
      </c>
      <c r="C38" s="32" t="s">
        <v>257</v>
      </c>
      <c r="D38" s="32" t="s">
        <v>109</v>
      </c>
      <c r="E38" s="32" t="s">
        <v>187</v>
      </c>
      <c r="F38" s="32" t="s">
        <v>262</v>
      </c>
      <c r="G38" s="32" t="s">
        <v>263</v>
      </c>
      <c r="H38" s="110">
        <v>15600</v>
      </c>
      <c r="I38" s="110">
        <v>15600</v>
      </c>
      <c r="J38" s="110"/>
      <c r="K38" s="110"/>
      <c r="L38" s="24"/>
      <c r="M38" s="110">
        <v>15600</v>
      </c>
      <c r="N38" s="24"/>
      <c r="O38" s="24"/>
      <c r="P38" s="24"/>
      <c r="Q38" s="24"/>
      <c r="R38" s="110"/>
      <c r="S38" s="110"/>
      <c r="T38" s="110"/>
      <c r="U38" s="110"/>
      <c r="V38" s="110"/>
      <c r="W38" s="110"/>
      <c r="X38" s="110"/>
    </row>
    <row r="39" ht="22.5" customHeight="1" spans="1:24">
      <c r="A39" s="162" t="s">
        <v>72</v>
      </c>
      <c r="B39" s="32" t="s">
        <v>256</v>
      </c>
      <c r="C39" s="32" t="s">
        <v>257</v>
      </c>
      <c r="D39" s="32" t="s">
        <v>107</v>
      </c>
      <c r="E39" s="32" t="s">
        <v>185</v>
      </c>
      <c r="F39" s="32" t="s">
        <v>264</v>
      </c>
      <c r="G39" s="32" t="s">
        <v>265</v>
      </c>
      <c r="H39" s="110">
        <v>4100</v>
      </c>
      <c r="I39" s="110">
        <v>4100</v>
      </c>
      <c r="J39" s="110"/>
      <c r="K39" s="110"/>
      <c r="L39" s="24"/>
      <c r="M39" s="110">
        <v>4100</v>
      </c>
      <c r="N39" s="24"/>
      <c r="O39" s="24"/>
      <c r="P39" s="24"/>
      <c r="Q39" s="24"/>
      <c r="R39" s="110"/>
      <c r="S39" s="110"/>
      <c r="T39" s="110"/>
      <c r="U39" s="110"/>
      <c r="V39" s="110"/>
      <c r="W39" s="110"/>
      <c r="X39" s="110"/>
    </row>
    <row r="40" ht="22.5" customHeight="1" spans="1:24">
      <c r="A40" s="162" t="s">
        <v>72</v>
      </c>
      <c r="B40" s="32" t="s">
        <v>256</v>
      </c>
      <c r="C40" s="32" t="s">
        <v>257</v>
      </c>
      <c r="D40" s="32" t="s">
        <v>107</v>
      </c>
      <c r="E40" s="32" t="s">
        <v>185</v>
      </c>
      <c r="F40" s="32" t="s">
        <v>266</v>
      </c>
      <c r="G40" s="32" t="s">
        <v>267</v>
      </c>
      <c r="H40" s="110">
        <v>10000</v>
      </c>
      <c r="I40" s="110">
        <v>10000</v>
      </c>
      <c r="J40" s="110"/>
      <c r="K40" s="110"/>
      <c r="L40" s="24"/>
      <c r="M40" s="110">
        <v>10000</v>
      </c>
      <c r="N40" s="24"/>
      <c r="O40" s="24"/>
      <c r="P40" s="24"/>
      <c r="Q40" s="24"/>
      <c r="R40" s="110"/>
      <c r="S40" s="110"/>
      <c r="T40" s="110"/>
      <c r="U40" s="110"/>
      <c r="V40" s="110"/>
      <c r="W40" s="110"/>
      <c r="X40" s="110"/>
    </row>
    <row r="41" ht="22.5" customHeight="1" spans="1:24">
      <c r="A41" s="162" t="s">
        <v>72</v>
      </c>
      <c r="B41" s="32" t="s">
        <v>268</v>
      </c>
      <c r="C41" s="32" t="s">
        <v>269</v>
      </c>
      <c r="D41" s="32" t="s">
        <v>107</v>
      </c>
      <c r="E41" s="32" t="s">
        <v>185</v>
      </c>
      <c r="F41" s="32" t="s">
        <v>270</v>
      </c>
      <c r="G41" s="32" t="s">
        <v>269</v>
      </c>
      <c r="H41" s="110">
        <v>59296.2</v>
      </c>
      <c r="I41" s="110">
        <v>59296.2</v>
      </c>
      <c r="J41" s="110"/>
      <c r="K41" s="110"/>
      <c r="L41" s="24"/>
      <c r="M41" s="110">
        <v>59296.2</v>
      </c>
      <c r="N41" s="24"/>
      <c r="O41" s="24"/>
      <c r="P41" s="24"/>
      <c r="Q41" s="24"/>
      <c r="R41" s="110"/>
      <c r="S41" s="110"/>
      <c r="T41" s="110"/>
      <c r="U41" s="110"/>
      <c r="V41" s="110"/>
      <c r="W41" s="110"/>
      <c r="X41" s="110"/>
    </row>
    <row r="42" ht="22.5" customHeight="1" spans="1:24">
      <c r="A42" s="162" t="s">
        <v>72</v>
      </c>
      <c r="B42" s="32" t="s">
        <v>268</v>
      </c>
      <c r="C42" s="32" t="s">
        <v>269</v>
      </c>
      <c r="D42" s="32" t="s">
        <v>109</v>
      </c>
      <c r="E42" s="32" t="s">
        <v>187</v>
      </c>
      <c r="F42" s="32" t="s">
        <v>270</v>
      </c>
      <c r="G42" s="32" t="s">
        <v>269</v>
      </c>
      <c r="H42" s="110">
        <v>101762.64</v>
      </c>
      <c r="I42" s="110">
        <v>101762.64</v>
      </c>
      <c r="J42" s="110"/>
      <c r="K42" s="110"/>
      <c r="L42" s="24"/>
      <c r="M42" s="110">
        <v>101762.64</v>
      </c>
      <c r="N42" s="24"/>
      <c r="O42" s="24"/>
      <c r="P42" s="24"/>
      <c r="Q42" s="24"/>
      <c r="R42" s="110"/>
      <c r="S42" s="110"/>
      <c r="T42" s="110"/>
      <c r="U42" s="110"/>
      <c r="V42" s="110"/>
      <c r="W42" s="110"/>
      <c r="X42" s="110"/>
    </row>
    <row r="43" ht="22.5" customHeight="1" spans="1:24">
      <c r="A43" s="162" t="s">
        <v>72</v>
      </c>
      <c r="B43" s="32" t="s">
        <v>256</v>
      </c>
      <c r="C43" s="32" t="s">
        <v>257</v>
      </c>
      <c r="D43" s="32" t="s">
        <v>107</v>
      </c>
      <c r="E43" s="32" t="s">
        <v>185</v>
      </c>
      <c r="F43" s="32" t="s">
        <v>271</v>
      </c>
      <c r="G43" s="32" t="s">
        <v>272</v>
      </c>
      <c r="H43" s="110">
        <v>3600</v>
      </c>
      <c r="I43" s="110">
        <v>3600</v>
      </c>
      <c r="J43" s="110"/>
      <c r="K43" s="110"/>
      <c r="L43" s="24"/>
      <c r="M43" s="110">
        <v>3600</v>
      </c>
      <c r="N43" s="24"/>
      <c r="O43" s="24"/>
      <c r="P43" s="24"/>
      <c r="Q43" s="24"/>
      <c r="R43" s="110"/>
      <c r="S43" s="110"/>
      <c r="T43" s="110"/>
      <c r="U43" s="110"/>
      <c r="V43" s="110"/>
      <c r="W43" s="110"/>
      <c r="X43" s="110"/>
    </row>
    <row r="44" ht="22.5" customHeight="1" spans="1:24">
      <c r="A44" s="162" t="s">
        <v>72</v>
      </c>
      <c r="B44" s="32" t="s">
        <v>256</v>
      </c>
      <c r="C44" s="32" t="s">
        <v>257</v>
      </c>
      <c r="D44" s="32" t="s">
        <v>109</v>
      </c>
      <c r="E44" s="32" t="s">
        <v>187</v>
      </c>
      <c r="F44" s="32" t="s">
        <v>271</v>
      </c>
      <c r="G44" s="32" t="s">
        <v>272</v>
      </c>
      <c r="H44" s="110">
        <v>6450</v>
      </c>
      <c r="I44" s="110">
        <v>6450</v>
      </c>
      <c r="J44" s="110"/>
      <c r="K44" s="110"/>
      <c r="L44" s="24"/>
      <c r="M44" s="110">
        <v>6450</v>
      </c>
      <c r="N44" s="24"/>
      <c r="O44" s="24"/>
      <c r="P44" s="24"/>
      <c r="Q44" s="24"/>
      <c r="R44" s="110"/>
      <c r="S44" s="110"/>
      <c r="T44" s="110"/>
      <c r="U44" s="110"/>
      <c r="V44" s="110"/>
      <c r="W44" s="110"/>
      <c r="X44" s="110"/>
    </row>
    <row r="45" ht="22.5" customHeight="1" spans="1:24">
      <c r="A45" s="162" t="s">
        <v>72</v>
      </c>
      <c r="B45" s="32" t="s">
        <v>273</v>
      </c>
      <c r="C45" s="32" t="s">
        <v>274</v>
      </c>
      <c r="D45" s="32" t="s">
        <v>107</v>
      </c>
      <c r="E45" s="32" t="s">
        <v>185</v>
      </c>
      <c r="F45" s="32" t="s">
        <v>271</v>
      </c>
      <c r="G45" s="32" t="s">
        <v>272</v>
      </c>
      <c r="H45" s="110">
        <v>150000</v>
      </c>
      <c r="I45" s="110">
        <v>150000</v>
      </c>
      <c r="J45" s="110"/>
      <c r="K45" s="110"/>
      <c r="L45" s="24"/>
      <c r="M45" s="110">
        <v>150000</v>
      </c>
      <c r="N45" s="24"/>
      <c r="O45" s="24"/>
      <c r="P45" s="24"/>
      <c r="Q45" s="24"/>
      <c r="R45" s="110"/>
      <c r="S45" s="110"/>
      <c r="T45" s="110"/>
      <c r="U45" s="110"/>
      <c r="V45" s="110"/>
      <c r="W45" s="110"/>
      <c r="X45" s="110"/>
    </row>
    <row r="46" ht="22.5" customHeight="1" spans="1:24">
      <c r="A46" s="162" t="s">
        <v>72</v>
      </c>
      <c r="B46" s="32" t="s">
        <v>275</v>
      </c>
      <c r="C46" s="32" t="s">
        <v>276</v>
      </c>
      <c r="D46" s="32" t="s">
        <v>107</v>
      </c>
      <c r="E46" s="32" t="s">
        <v>185</v>
      </c>
      <c r="F46" s="32" t="s">
        <v>277</v>
      </c>
      <c r="G46" s="32" t="s">
        <v>276</v>
      </c>
      <c r="H46" s="110">
        <v>36000</v>
      </c>
      <c r="I46" s="110">
        <v>36000</v>
      </c>
      <c r="J46" s="110"/>
      <c r="K46" s="110"/>
      <c r="L46" s="24"/>
      <c r="M46" s="110">
        <v>36000</v>
      </c>
      <c r="N46" s="24"/>
      <c r="O46" s="24"/>
      <c r="P46" s="24"/>
      <c r="Q46" s="24"/>
      <c r="R46" s="110"/>
      <c r="S46" s="110"/>
      <c r="T46" s="110"/>
      <c r="U46" s="110"/>
      <c r="V46" s="110"/>
      <c r="W46" s="110"/>
      <c r="X46" s="110"/>
    </row>
    <row r="47" ht="22.5" customHeight="1" spans="1:24">
      <c r="A47" s="162" t="s">
        <v>72</v>
      </c>
      <c r="B47" s="32" t="s">
        <v>278</v>
      </c>
      <c r="C47" s="32" t="s">
        <v>279</v>
      </c>
      <c r="D47" s="32" t="s">
        <v>107</v>
      </c>
      <c r="E47" s="32" t="s">
        <v>185</v>
      </c>
      <c r="F47" s="32" t="s">
        <v>280</v>
      </c>
      <c r="G47" s="32" t="s">
        <v>281</v>
      </c>
      <c r="H47" s="110">
        <v>196800</v>
      </c>
      <c r="I47" s="110">
        <v>196800</v>
      </c>
      <c r="J47" s="110"/>
      <c r="K47" s="110"/>
      <c r="L47" s="24"/>
      <c r="M47" s="110">
        <v>196800</v>
      </c>
      <c r="N47" s="24"/>
      <c r="O47" s="24"/>
      <c r="P47" s="24"/>
      <c r="Q47" s="24"/>
      <c r="R47" s="110"/>
      <c r="S47" s="110"/>
      <c r="T47" s="110"/>
      <c r="U47" s="110"/>
      <c r="V47" s="110"/>
      <c r="W47" s="110"/>
      <c r="X47" s="110"/>
    </row>
    <row r="48" ht="22.5" customHeight="1" spans="1:24">
      <c r="A48" s="162" t="s">
        <v>72</v>
      </c>
      <c r="B48" s="32" t="s">
        <v>282</v>
      </c>
      <c r="C48" s="32" t="s">
        <v>283</v>
      </c>
      <c r="D48" s="32" t="s">
        <v>107</v>
      </c>
      <c r="E48" s="32" t="s">
        <v>185</v>
      </c>
      <c r="F48" s="32" t="s">
        <v>280</v>
      </c>
      <c r="G48" s="32" t="s">
        <v>281</v>
      </c>
      <c r="H48" s="110">
        <v>14169.6</v>
      </c>
      <c r="I48" s="110">
        <v>14169.6</v>
      </c>
      <c r="J48" s="110"/>
      <c r="K48" s="110"/>
      <c r="L48" s="24"/>
      <c r="M48" s="110">
        <v>14169.6</v>
      </c>
      <c r="N48" s="24"/>
      <c r="O48" s="24"/>
      <c r="P48" s="24"/>
      <c r="Q48" s="24"/>
      <c r="R48" s="110"/>
      <c r="S48" s="110"/>
      <c r="T48" s="110"/>
      <c r="U48" s="110"/>
      <c r="V48" s="110"/>
      <c r="W48" s="110"/>
      <c r="X48" s="110"/>
    </row>
    <row r="49" ht="22.5" customHeight="1" spans="1:24">
      <c r="A49" s="162" t="s">
        <v>72</v>
      </c>
      <c r="B49" s="32" t="s">
        <v>284</v>
      </c>
      <c r="C49" s="32" t="s">
        <v>285</v>
      </c>
      <c r="D49" s="32" t="s">
        <v>92</v>
      </c>
      <c r="E49" s="32" t="s">
        <v>176</v>
      </c>
      <c r="F49" s="32" t="s">
        <v>286</v>
      </c>
      <c r="G49" s="32" t="s">
        <v>287</v>
      </c>
      <c r="H49" s="110">
        <v>16656</v>
      </c>
      <c r="I49" s="110">
        <v>16656</v>
      </c>
      <c r="J49" s="110"/>
      <c r="K49" s="110"/>
      <c r="L49" s="24"/>
      <c r="M49" s="110">
        <v>16656</v>
      </c>
      <c r="N49" s="24"/>
      <c r="O49" s="24"/>
      <c r="P49" s="24"/>
      <c r="Q49" s="24"/>
      <c r="R49" s="110"/>
      <c r="S49" s="110"/>
      <c r="T49" s="110"/>
      <c r="U49" s="110"/>
      <c r="V49" s="110"/>
      <c r="W49" s="110"/>
      <c r="X49" s="110"/>
    </row>
    <row r="50" ht="22.5" customHeight="1" spans="1:24">
      <c r="A50" s="33" t="s">
        <v>124</v>
      </c>
      <c r="B50" s="163"/>
      <c r="C50" s="163"/>
      <c r="D50" s="163"/>
      <c r="E50" s="163"/>
      <c r="F50" s="163"/>
      <c r="G50" s="164"/>
      <c r="H50" s="110">
        <v>15621792.87</v>
      </c>
      <c r="I50" s="110">
        <v>15621792.87</v>
      </c>
      <c r="J50" s="49"/>
      <c r="K50" s="110"/>
      <c r="L50" s="49"/>
      <c r="M50" s="110">
        <v>15621792.87</v>
      </c>
      <c r="N50" s="49"/>
      <c r="O50" s="49"/>
      <c r="P50" s="49"/>
      <c r="Q50" s="49"/>
      <c r="R50" s="110"/>
      <c r="S50" s="110"/>
      <c r="T50" s="110"/>
      <c r="U50" s="110"/>
      <c r="V50" s="110"/>
      <c r="W50" s="110"/>
      <c r="X50" s="11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I32" sqref="I32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146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6"/>
      <c r="W1" s="37" t="s">
        <v>288</v>
      </c>
    </row>
    <row r="2" ht="41.25" customHeight="1" spans="1:23">
      <c r="A2" s="4" t="s">
        <v>289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"单位名称："&amp;"维西傈僳族自治县住房和城乡建设局"</f>
        <v>单位名称：维西傈僳族自治县住房和城乡建设局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6"/>
      <c r="W3" s="119" t="s">
        <v>198</v>
      </c>
    </row>
    <row r="4" ht="21.75" customHeight="1" spans="1:23">
      <c r="A4" s="10" t="s">
        <v>290</v>
      </c>
      <c r="B4" s="11" t="s">
        <v>208</v>
      </c>
      <c r="C4" s="10" t="s">
        <v>209</v>
      </c>
      <c r="D4" s="10" t="s">
        <v>291</v>
      </c>
      <c r="E4" s="11" t="s">
        <v>210</v>
      </c>
      <c r="F4" s="11" t="s">
        <v>211</v>
      </c>
      <c r="G4" s="11" t="s">
        <v>292</v>
      </c>
      <c r="H4" s="11" t="s">
        <v>293</v>
      </c>
      <c r="I4" s="28" t="s">
        <v>57</v>
      </c>
      <c r="J4" s="12" t="s">
        <v>294</v>
      </c>
      <c r="K4" s="13"/>
      <c r="L4" s="13"/>
      <c r="M4" s="14"/>
      <c r="N4" s="12" t="s">
        <v>216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50" t="s">
        <v>60</v>
      </c>
      <c r="K5" s="151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223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2" t="s">
        <v>59</v>
      </c>
      <c r="K6" s="113"/>
      <c r="L6" s="29"/>
      <c r="M6" s="29"/>
      <c r="N6" s="29"/>
      <c r="O6" s="29"/>
      <c r="P6" s="29"/>
      <c r="Q6" s="29"/>
      <c r="R6" s="29"/>
      <c r="S6" s="154"/>
      <c r="T6" s="154"/>
      <c r="U6" s="154"/>
      <c r="V6" s="154"/>
      <c r="W6" s="154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295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  <c r="Q8" s="147">
        <v>17</v>
      </c>
      <c r="R8" s="147">
        <v>18</v>
      </c>
      <c r="S8" s="147">
        <v>19</v>
      </c>
      <c r="T8" s="147">
        <v>20</v>
      </c>
      <c r="U8" s="147">
        <v>21</v>
      </c>
      <c r="V8" s="147">
        <v>22</v>
      </c>
      <c r="W8" s="147">
        <v>23</v>
      </c>
    </row>
    <row r="9" ht="22.5" customHeight="1" spans="1:23">
      <c r="A9" s="148" t="s">
        <v>296</v>
      </c>
      <c r="B9" s="148"/>
      <c r="C9" s="148"/>
      <c r="D9" s="149"/>
      <c r="E9" s="149"/>
      <c r="F9" s="149"/>
      <c r="G9" s="149"/>
      <c r="H9" s="149"/>
      <c r="I9" s="23">
        <v>5000000</v>
      </c>
      <c r="J9" s="23">
        <v>5000000</v>
      </c>
      <c r="K9" s="23">
        <v>5000000</v>
      </c>
      <c r="L9" s="23"/>
      <c r="M9" s="23"/>
      <c r="N9" s="49"/>
      <c r="O9" s="49"/>
      <c r="P9" s="36"/>
      <c r="Q9" s="23"/>
      <c r="R9" s="23"/>
      <c r="S9" s="23"/>
      <c r="T9" s="23"/>
      <c r="U9" s="110"/>
      <c r="V9" s="23"/>
      <c r="W9" s="23"/>
    </row>
    <row r="10" ht="22.5" customHeight="1" spans="1:23">
      <c r="A10" s="149" t="s">
        <v>297</v>
      </c>
      <c r="B10" s="149" t="s">
        <v>298</v>
      </c>
      <c r="C10" s="21" t="s">
        <v>296</v>
      </c>
      <c r="D10" s="149" t="s">
        <v>72</v>
      </c>
      <c r="E10" s="149" t="s">
        <v>121</v>
      </c>
      <c r="F10" s="149" t="s">
        <v>193</v>
      </c>
      <c r="G10" s="149" t="s">
        <v>264</v>
      </c>
      <c r="H10" s="149" t="s">
        <v>265</v>
      </c>
      <c r="I10" s="23">
        <v>1000000</v>
      </c>
      <c r="J10" s="23">
        <v>1000000</v>
      </c>
      <c r="K10" s="23">
        <v>1000000</v>
      </c>
      <c r="L10" s="23"/>
      <c r="M10" s="23"/>
      <c r="N10" s="49"/>
      <c r="O10" s="49"/>
      <c r="P10" s="36"/>
      <c r="Q10" s="23"/>
      <c r="R10" s="23"/>
      <c r="S10" s="23"/>
      <c r="T10" s="23"/>
      <c r="U10" s="110"/>
      <c r="V10" s="23"/>
      <c r="W10" s="23"/>
    </row>
    <row r="11" ht="22.5" customHeight="1" spans="1:23">
      <c r="A11" s="149" t="s">
        <v>297</v>
      </c>
      <c r="B11" s="149" t="s">
        <v>298</v>
      </c>
      <c r="C11" s="21" t="s">
        <v>296</v>
      </c>
      <c r="D11" s="149" t="s">
        <v>72</v>
      </c>
      <c r="E11" s="149" t="s">
        <v>121</v>
      </c>
      <c r="F11" s="149" t="s">
        <v>193</v>
      </c>
      <c r="G11" s="149" t="s">
        <v>266</v>
      </c>
      <c r="H11" s="149" t="s">
        <v>267</v>
      </c>
      <c r="I11" s="23">
        <v>2000000</v>
      </c>
      <c r="J11" s="23">
        <v>2000000</v>
      </c>
      <c r="K11" s="23">
        <v>2000000</v>
      </c>
      <c r="L11" s="23"/>
      <c r="M11" s="23"/>
      <c r="N11" s="24"/>
      <c r="O11" s="24"/>
      <c r="P11" s="24"/>
      <c r="Q11" s="23"/>
      <c r="R11" s="23"/>
      <c r="S11" s="23"/>
      <c r="T11" s="23"/>
      <c r="U11" s="110"/>
      <c r="V11" s="23"/>
      <c r="W11" s="23"/>
    </row>
    <row r="12" ht="22.5" customHeight="1" spans="1:23">
      <c r="A12" s="149" t="s">
        <v>297</v>
      </c>
      <c r="B12" s="149" t="s">
        <v>298</v>
      </c>
      <c r="C12" s="21" t="s">
        <v>296</v>
      </c>
      <c r="D12" s="149" t="s">
        <v>72</v>
      </c>
      <c r="E12" s="149" t="s">
        <v>121</v>
      </c>
      <c r="F12" s="149" t="s">
        <v>193</v>
      </c>
      <c r="G12" s="149" t="s">
        <v>299</v>
      </c>
      <c r="H12" s="149" t="s">
        <v>300</v>
      </c>
      <c r="I12" s="23">
        <v>2000000</v>
      </c>
      <c r="J12" s="23">
        <v>2000000</v>
      </c>
      <c r="K12" s="23">
        <v>2000000</v>
      </c>
      <c r="L12" s="23"/>
      <c r="M12" s="23"/>
      <c r="N12" s="24"/>
      <c r="O12" s="24"/>
      <c r="P12" s="24"/>
      <c r="Q12" s="23"/>
      <c r="R12" s="23"/>
      <c r="S12" s="23"/>
      <c r="T12" s="23"/>
      <c r="U12" s="110"/>
      <c r="V12" s="23"/>
      <c r="W12" s="23"/>
    </row>
    <row r="13" ht="22.5" customHeight="1" spans="1:23">
      <c r="A13" s="148" t="s">
        <v>301</v>
      </c>
      <c r="B13" s="24"/>
      <c r="C13" s="24"/>
      <c r="D13" s="24"/>
      <c r="E13" s="24"/>
      <c r="F13" s="24"/>
      <c r="G13" s="24"/>
      <c r="H13" s="24"/>
      <c r="I13" s="23">
        <v>400000</v>
      </c>
      <c r="J13" s="23">
        <v>400000</v>
      </c>
      <c r="K13" s="23">
        <v>400000</v>
      </c>
      <c r="L13" s="23"/>
      <c r="M13" s="23"/>
      <c r="N13" s="24"/>
      <c r="O13" s="24"/>
      <c r="P13" s="24"/>
      <c r="Q13" s="23"/>
      <c r="R13" s="23"/>
      <c r="S13" s="23"/>
      <c r="T13" s="23"/>
      <c r="U13" s="110"/>
      <c r="V13" s="23"/>
      <c r="W13" s="23"/>
    </row>
    <row r="14" ht="22.5" customHeight="1" spans="1:23">
      <c r="A14" s="149" t="s">
        <v>302</v>
      </c>
      <c r="B14" s="149" t="s">
        <v>303</v>
      </c>
      <c r="C14" s="21" t="s">
        <v>301</v>
      </c>
      <c r="D14" s="149" t="s">
        <v>72</v>
      </c>
      <c r="E14" s="149" t="s">
        <v>117</v>
      </c>
      <c r="F14" s="149" t="s">
        <v>191</v>
      </c>
      <c r="G14" s="149" t="s">
        <v>299</v>
      </c>
      <c r="H14" s="149" t="s">
        <v>300</v>
      </c>
      <c r="I14" s="23">
        <v>400000</v>
      </c>
      <c r="J14" s="23">
        <v>400000</v>
      </c>
      <c r="K14" s="23">
        <v>400000</v>
      </c>
      <c r="L14" s="23"/>
      <c r="M14" s="23"/>
      <c r="N14" s="24"/>
      <c r="O14" s="24"/>
      <c r="P14" s="24"/>
      <c r="Q14" s="23"/>
      <c r="R14" s="23"/>
      <c r="S14" s="23"/>
      <c r="T14" s="23"/>
      <c r="U14" s="110"/>
      <c r="V14" s="23"/>
      <c r="W14" s="23"/>
    </row>
    <row r="15" ht="22.5" customHeight="1" spans="1:23">
      <c r="A15" s="148" t="s">
        <v>304</v>
      </c>
      <c r="B15" s="24"/>
      <c r="C15" s="24"/>
      <c r="D15" s="24"/>
      <c r="E15" s="24"/>
      <c r="F15" s="24"/>
      <c r="G15" s="24"/>
      <c r="H15" s="24"/>
      <c r="I15" s="23">
        <v>2000000</v>
      </c>
      <c r="J15" s="23">
        <v>2000000</v>
      </c>
      <c r="K15" s="23">
        <v>2000000</v>
      </c>
      <c r="L15" s="23"/>
      <c r="M15" s="23"/>
      <c r="N15" s="24"/>
      <c r="O15" s="24"/>
      <c r="P15" s="24"/>
      <c r="Q15" s="23"/>
      <c r="R15" s="23"/>
      <c r="S15" s="23"/>
      <c r="T15" s="23"/>
      <c r="U15" s="110"/>
      <c r="V15" s="23"/>
      <c r="W15" s="23"/>
    </row>
    <row r="16" ht="22.5" customHeight="1" spans="1:23">
      <c r="A16" s="149" t="s">
        <v>305</v>
      </c>
      <c r="B16" s="149" t="s">
        <v>306</v>
      </c>
      <c r="C16" s="21" t="s">
        <v>304</v>
      </c>
      <c r="D16" s="149" t="s">
        <v>72</v>
      </c>
      <c r="E16" s="149" t="s">
        <v>111</v>
      </c>
      <c r="F16" s="149" t="s">
        <v>188</v>
      </c>
      <c r="G16" s="149" t="s">
        <v>299</v>
      </c>
      <c r="H16" s="149" t="s">
        <v>300</v>
      </c>
      <c r="I16" s="23">
        <v>2000000</v>
      </c>
      <c r="J16" s="23">
        <v>2000000</v>
      </c>
      <c r="K16" s="23">
        <v>2000000</v>
      </c>
      <c r="L16" s="23"/>
      <c r="M16" s="23"/>
      <c r="N16" s="24"/>
      <c r="O16" s="24"/>
      <c r="P16" s="24"/>
      <c r="Q16" s="23"/>
      <c r="R16" s="23"/>
      <c r="S16" s="23"/>
      <c r="T16" s="23"/>
      <c r="U16" s="110"/>
      <c r="V16" s="23"/>
      <c r="W16" s="23"/>
    </row>
    <row r="17" ht="22.5" customHeight="1" spans="1:23">
      <c r="A17" s="148" t="s">
        <v>307</v>
      </c>
      <c r="B17" s="24"/>
      <c r="C17" s="24"/>
      <c r="D17" s="24"/>
      <c r="E17" s="24"/>
      <c r="F17" s="24"/>
      <c r="G17" s="24"/>
      <c r="H17" s="24"/>
      <c r="I17" s="23">
        <v>2000000</v>
      </c>
      <c r="J17" s="23">
        <v>2000000</v>
      </c>
      <c r="K17" s="23">
        <v>2000000</v>
      </c>
      <c r="L17" s="23"/>
      <c r="M17" s="23"/>
      <c r="N17" s="24"/>
      <c r="O17" s="24"/>
      <c r="P17" s="24"/>
      <c r="Q17" s="23"/>
      <c r="R17" s="23"/>
      <c r="S17" s="23"/>
      <c r="T17" s="23"/>
      <c r="U17" s="110"/>
      <c r="V17" s="23"/>
      <c r="W17" s="23"/>
    </row>
    <row r="18" ht="22.5" customHeight="1" spans="1:23">
      <c r="A18" s="149" t="s">
        <v>305</v>
      </c>
      <c r="B18" s="149" t="s">
        <v>308</v>
      </c>
      <c r="C18" s="21" t="s">
        <v>307</v>
      </c>
      <c r="D18" s="149" t="s">
        <v>72</v>
      </c>
      <c r="E18" s="149" t="s">
        <v>111</v>
      </c>
      <c r="F18" s="149" t="s">
        <v>188</v>
      </c>
      <c r="G18" s="149" t="s">
        <v>309</v>
      </c>
      <c r="H18" s="149" t="s">
        <v>310</v>
      </c>
      <c r="I18" s="23">
        <v>2000000</v>
      </c>
      <c r="J18" s="23">
        <v>2000000</v>
      </c>
      <c r="K18" s="23">
        <v>2000000</v>
      </c>
      <c r="L18" s="23"/>
      <c r="M18" s="23"/>
      <c r="N18" s="24"/>
      <c r="O18" s="24"/>
      <c r="P18" s="24"/>
      <c r="Q18" s="23"/>
      <c r="R18" s="23"/>
      <c r="S18" s="23"/>
      <c r="T18" s="23"/>
      <c r="U18" s="110"/>
      <c r="V18" s="23"/>
      <c r="W18" s="23"/>
    </row>
    <row r="19" ht="22.5" customHeight="1" spans="1:23">
      <c r="A19" s="148" t="s">
        <v>311</v>
      </c>
      <c r="B19" s="24"/>
      <c r="C19" s="24"/>
      <c r="D19" s="24"/>
      <c r="E19" s="24"/>
      <c r="F19" s="24"/>
      <c r="G19" s="24"/>
      <c r="H19" s="24"/>
      <c r="I19" s="23">
        <v>1990000</v>
      </c>
      <c r="J19" s="23">
        <v>1990000</v>
      </c>
      <c r="K19" s="23">
        <v>1990000</v>
      </c>
      <c r="L19" s="23"/>
      <c r="M19" s="23"/>
      <c r="N19" s="24"/>
      <c r="O19" s="24"/>
      <c r="P19" s="24"/>
      <c r="Q19" s="23"/>
      <c r="R19" s="23"/>
      <c r="S19" s="23"/>
      <c r="T19" s="23"/>
      <c r="U19" s="110"/>
      <c r="V19" s="23"/>
      <c r="W19" s="23"/>
    </row>
    <row r="20" ht="22.5" customHeight="1" spans="1:23">
      <c r="A20" s="149" t="s">
        <v>302</v>
      </c>
      <c r="B20" s="149" t="s">
        <v>312</v>
      </c>
      <c r="C20" s="21" t="s">
        <v>311</v>
      </c>
      <c r="D20" s="149" t="s">
        <v>72</v>
      </c>
      <c r="E20" s="149" t="s">
        <v>113</v>
      </c>
      <c r="F20" s="149" t="s">
        <v>189</v>
      </c>
      <c r="G20" s="149" t="s">
        <v>299</v>
      </c>
      <c r="H20" s="149" t="s">
        <v>300</v>
      </c>
      <c r="I20" s="23">
        <v>1990000</v>
      </c>
      <c r="J20" s="23">
        <v>1990000</v>
      </c>
      <c r="K20" s="23">
        <v>1990000</v>
      </c>
      <c r="L20" s="23"/>
      <c r="M20" s="23"/>
      <c r="N20" s="24"/>
      <c r="O20" s="24"/>
      <c r="P20" s="24"/>
      <c r="Q20" s="23"/>
      <c r="R20" s="23"/>
      <c r="S20" s="23"/>
      <c r="T20" s="23"/>
      <c r="U20" s="110"/>
      <c r="V20" s="23"/>
      <c r="W20" s="23"/>
    </row>
    <row r="21" ht="22.5" customHeight="1" spans="1:23">
      <c r="A21" s="148" t="s">
        <v>313</v>
      </c>
      <c r="B21" s="24"/>
      <c r="C21" s="24"/>
      <c r="D21" s="24"/>
      <c r="E21" s="24"/>
      <c r="F21" s="24"/>
      <c r="G21" s="24"/>
      <c r="H21" s="24"/>
      <c r="I21" s="23">
        <v>2000000</v>
      </c>
      <c r="J21" s="23">
        <v>2000000</v>
      </c>
      <c r="K21" s="23">
        <v>2000000</v>
      </c>
      <c r="L21" s="23"/>
      <c r="M21" s="23"/>
      <c r="N21" s="24"/>
      <c r="O21" s="24"/>
      <c r="P21" s="24"/>
      <c r="Q21" s="23"/>
      <c r="R21" s="23"/>
      <c r="S21" s="23"/>
      <c r="T21" s="23"/>
      <c r="U21" s="110"/>
      <c r="V21" s="23"/>
      <c r="W21" s="23"/>
    </row>
    <row r="22" ht="22.5" customHeight="1" spans="1:23">
      <c r="A22" s="149" t="s">
        <v>305</v>
      </c>
      <c r="B22" s="149" t="s">
        <v>314</v>
      </c>
      <c r="C22" s="21" t="s">
        <v>313</v>
      </c>
      <c r="D22" s="149" t="s">
        <v>72</v>
      </c>
      <c r="E22" s="149" t="s">
        <v>109</v>
      </c>
      <c r="F22" s="149" t="s">
        <v>187</v>
      </c>
      <c r="G22" s="149" t="s">
        <v>266</v>
      </c>
      <c r="H22" s="149" t="s">
        <v>267</v>
      </c>
      <c r="I22" s="23">
        <v>2000000</v>
      </c>
      <c r="J22" s="23">
        <v>2000000</v>
      </c>
      <c r="K22" s="23">
        <v>2000000</v>
      </c>
      <c r="L22" s="23"/>
      <c r="M22" s="23"/>
      <c r="N22" s="24"/>
      <c r="O22" s="24"/>
      <c r="P22" s="24"/>
      <c r="Q22" s="23"/>
      <c r="R22" s="23"/>
      <c r="S22" s="23"/>
      <c r="T22" s="23"/>
      <c r="U22" s="110"/>
      <c r="V22" s="23"/>
      <c r="W22" s="23"/>
    </row>
    <row r="23" ht="22.5" customHeight="1" spans="1:23">
      <c r="A23" s="148" t="s">
        <v>315</v>
      </c>
      <c r="B23" s="24"/>
      <c r="C23" s="24"/>
      <c r="D23" s="24"/>
      <c r="E23" s="24"/>
      <c r="F23" s="24"/>
      <c r="G23" s="24"/>
      <c r="H23" s="24"/>
      <c r="I23" s="23">
        <v>800000</v>
      </c>
      <c r="J23" s="23">
        <v>800000</v>
      </c>
      <c r="K23" s="23">
        <v>800000</v>
      </c>
      <c r="L23" s="23"/>
      <c r="M23" s="23"/>
      <c r="N23" s="24"/>
      <c r="O23" s="24"/>
      <c r="P23" s="24"/>
      <c r="Q23" s="23"/>
      <c r="R23" s="23"/>
      <c r="S23" s="23"/>
      <c r="T23" s="23"/>
      <c r="U23" s="110"/>
      <c r="V23" s="23"/>
      <c r="W23" s="23"/>
    </row>
    <row r="24" ht="22.5" customHeight="1" spans="1:23">
      <c r="A24" s="149" t="s">
        <v>302</v>
      </c>
      <c r="B24" s="149" t="s">
        <v>316</v>
      </c>
      <c r="C24" s="21" t="s">
        <v>315</v>
      </c>
      <c r="D24" s="149" t="s">
        <v>72</v>
      </c>
      <c r="E24" s="149" t="s">
        <v>103</v>
      </c>
      <c r="F24" s="149" t="s">
        <v>183</v>
      </c>
      <c r="G24" s="149" t="s">
        <v>264</v>
      </c>
      <c r="H24" s="149" t="s">
        <v>265</v>
      </c>
      <c r="I24" s="23">
        <v>400000</v>
      </c>
      <c r="J24" s="23">
        <v>400000</v>
      </c>
      <c r="K24" s="23">
        <v>400000</v>
      </c>
      <c r="L24" s="23"/>
      <c r="M24" s="23"/>
      <c r="N24" s="24"/>
      <c r="O24" s="24"/>
      <c r="P24" s="24"/>
      <c r="Q24" s="23"/>
      <c r="R24" s="23"/>
      <c r="S24" s="23"/>
      <c r="T24" s="23"/>
      <c r="U24" s="110"/>
      <c r="V24" s="23"/>
      <c r="W24" s="23"/>
    </row>
    <row r="25" ht="22.5" customHeight="1" spans="1:23">
      <c r="A25" s="149" t="s">
        <v>302</v>
      </c>
      <c r="B25" s="149" t="s">
        <v>316</v>
      </c>
      <c r="C25" s="21" t="s">
        <v>315</v>
      </c>
      <c r="D25" s="149" t="s">
        <v>72</v>
      </c>
      <c r="E25" s="149" t="s">
        <v>103</v>
      </c>
      <c r="F25" s="149" t="s">
        <v>183</v>
      </c>
      <c r="G25" s="149" t="s">
        <v>309</v>
      </c>
      <c r="H25" s="149" t="s">
        <v>310</v>
      </c>
      <c r="I25" s="23">
        <v>400000</v>
      </c>
      <c r="J25" s="23">
        <v>400000</v>
      </c>
      <c r="K25" s="23">
        <v>400000</v>
      </c>
      <c r="L25" s="23"/>
      <c r="M25" s="23"/>
      <c r="N25" s="24"/>
      <c r="O25" s="24"/>
      <c r="P25" s="24"/>
      <c r="Q25" s="23"/>
      <c r="R25" s="23"/>
      <c r="S25" s="23"/>
      <c r="T25" s="23"/>
      <c r="U25" s="110"/>
      <c r="V25" s="23"/>
      <c r="W25" s="23"/>
    </row>
    <row r="26" ht="22.5" customHeight="1" spans="1:23">
      <c r="A26" s="148" t="s">
        <v>317</v>
      </c>
      <c r="B26" s="24"/>
      <c r="C26" s="24"/>
      <c r="D26" s="24"/>
      <c r="E26" s="24"/>
      <c r="F26" s="24"/>
      <c r="G26" s="24"/>
      <c r="H26" s="24"/>
      <c r="I26" s="23">
        <v>300000</v>
      </c>
      <c r="J26" s="23">
        <v>300000</v>
      </c>
      <c r="K26" s="23">
        <v>300000</v>
      </c>
      <c r="L26" s="23"/>
      <c r="M26" s="23"/>
      <c r="N26" s="24"/>
      <c r="O26" s="24"/>
      <c r="P26" s="24"/>
      <c r="Q26" s="23"/>
      <c r="R26" s="23"/>
      <c r="S26" s="23"/>
      <c r="T26" s="23"/>
      <c r="U26" s="110"/>
      <c r="V26" s="23"/>
      <c r="W26" s="23"/>
    </row>
    <row r="27" ht="22.5" customHeight="1" spans="1:23">
      <c r="A27" s="149" t="s">
        <v>305</v>
      </c>
      <c r="B27" s="149" t="s">
        <v>318</v>
      </c>
      <c r="C27" s="21" t="s">
        <v>317</v>
      </c>
      <c r="D27" s="149" t="s">
        <v>72</v>
      </c>
      <c r="E27" s="149" t="s">
        <v>108</v>
      </c>
      <c r="F27" s="149" t="s">
        <v>186</v>
      </c>
      <c r="G27" s="149" t="s">
        <v>264</v>
      </c>
      <c r="H27" s="149" t="s">
        <v>265</v>
      </c>
      <c r="I27" s="23">
        <v>50000</v>
      </c>
      <c r="J27" s="23">
        <v>50000</v>
      </c>
      <c r="K27" s="23">
        <v>50000</v>
      </c>
      <c r="L27" s="23"/>
      <c r="M27" s="23"/>
      <c r="N27" s="24"/>
      <c r="O27" s="24"/>
      <c r="P27" s="24"/>
      <c r="Q27" s="23"/>
      <c r="R27" s="23"/>
      <c r="S27" s="23"/>
      <c r="T27" s="23"/>
      <c r="U27" s="110"/>
      <c r="V27" s="23"/>
      <c r="W27" s="23"/>
    </row>
    <row r="28" ht="22.5" customHeight="1" spans="1:23">
      <c r="A28" s="149" t="s">
        <v>305</v>
      </c>
      <c r="B28" s="149" t="s">
        <v>318</v>
      </c>
      <c r="C28" s="21" t="s">
        <v>317</v>
      </c>
      <c r="D28" s="149" t="s">
        <v>72</v>
      </c>
      <c r="E28" s="149" t="s">
        <v>108</v>
      </c>
      <c r="F28" s="149" t="s">
        <v>186</v>
      </c>
      <c r="G28" s="149" t="s">
        <v>258</v>
      </c>
      <c r="H28" s="149" t="s">
        <v>259</v>
      </c>
      <c r="I28" s="23">
        <v>100000</v>
      </c>
      <c r="J28" s="23">
        <v>100000</v>
      </c>
      <c r="K28" s="23">
        <v>100000</v>
      </c>
      <c r="L28" s="23"/>
      <c r="M28" s="23"/>
      <c r="N28" s="24"/>
      <c r="O28" s="24"/>
      <c r="P28" s="24"/>
      <c r="Q28" s="23"/>
      <c r="R28" s="23"/>
      <c r="S28" s="23"/>
      <c r="T28" s="23"/>
      <c r="U28" s="110"/>
      <c r="V28" s="23"/>
      <c r="W28" s="23"/>
    </row>
    <row r="29" ht="22.5" customHeight="1" spans="1:23">
      <c r="A29" s="149" t="s">
        <v>305</v>
      </c>
      <c r="B29" s="149" t="s">
        <v>318</v>
      </c>
      <c r="C29" s="21" t="s">
        <v>317</v>
      </c>
      <c r="D29" s="149" t="s">
        <v>72</v>
      </c>
      <c r="E29" s="149" t="s">
        <v>108</v>
      </c>
      <c r="F29" s="149" t="s">
        <v>186</v>
      </c>
      <c r="G29" s="149" t="s">
        <v>277</v>
      </c>
      <c r="H29" s="149" t="s">
        <v>276</v>
      </c>
      <c r="I29" s="23">
        <v>150000</v>
      </c>
      <c r="J29" s="23">
        <v>150000</v>
      </c>
      <c r="K29" s="23">
        <v>150000</v>
      </c>
      <c r="L29" s="23"/>
      <c r="M29" s="23"/>
      <c r="N29" s="24"/>
      <c r="O29" s="24"/>
      <c r="P29" s="24"/>
      <c r="Q29" s="23"/>
      <c r="R29" s="23"/>
      <c r="S29" s="23"/>
      <c r="T29" s="23"/>
      <c r="U29" s="110"/>
      <c r="V29" s="23"/>
      <c r="W29" s="23"/>
    </row>
    <row r="30" ht="22.5" customHeight="1" spans="1:23">
      <c r="A30" s="148" t="s">
        <v>319</v>
      </c>
      <c r="B30" s="24"/>
      <c r="C30" s="24"/>
      <c r="D30" s="24"/>
      <c r="E30" s="24"/>
      <c r="F30" s="24"/>
      <c r="G30" s="24"/>
      <c r="H30" s="24"/>
      <c r="I30" s="23">
        <v>866400</v>
      </c>
      <c r="J30" s="23">
        <v>866400</v>
      </c>
      <c r="K30" s="23">
        <v>866400</v>
      </c>
      <c r="L30" s="23"/>
      <c r="M30" s="23"/>
      <c r="N30" s="24"/>
      <c r="O30" s="24"/>
      <c r="P30" s="24"/>
      <c r="Q30" s="23"/>
      <c r="R30" s="23"/>
      <c r="S30" s="23"/>
      <c r="T30" s="23"/>
      <c r="U30" s="110"/>
      <c r="V30" s="23"/>
      <c r="W30" s="23"/>
    </row>
    <row r="31" ht="22.5" customHeight="1" spans="1:23">
      <c r="A31" s="149" t="s">
        <v>302</v>
      </c>
      <c r="B31" s="149" t="s">
        <v>320</v>
      </c>
      <c r="C31" s="21" t="s">
        <v>319</v>
      </c>
      <c r="D31" s="149" t="s">
        <v>72</v>
      </c>
      <c r="E31" s="149" t="s">
        <v>108</v>
      </c>
      <c r="F31" s="149" t="s">
        <v>186</v>
      </c>
      <c r="G31" s="149" t="s">
        <v>264</v>
      </c>
      <c r="H31" s="149" t="s">
        <v>265</v>
      </c>
      <c r="I31" s="23">
        <v>866400</v>
      </c>
      <c r="J31" s="23">
        <v>866400</v>
      </c>
      <c r="K31" s="23">
        <v>866400</v>
      </c>
      <c r="L31" s="23"/>
      <c r="M31" s="23"/>
      <c r="N31" s="24"/>
      <c r="O31" s="24"/>
      <c r="P31" s="24"/>
      <c r="Q31" s="23"/>
      <c r="R31" s="23"/>
      <c r="S31" s="23"/>
      <c r="T31" s="23"/>
      <c r="U31" s="110"/>
      <c r="V31" s="23"/>
      <c r="W31" s="23"/>
    </row>
    <row r="32" ht="22.5" customHeight="1" spans="1:23">
      <c r="A32" s="33" t="s">
        <v>124</v>
      </c>
      <c r="B32" s="34"/>
      <c r="C32" s="34"/>
      <c r="D32" s="34"/>
      <c r="E32" s="34"/>
      <c r="F32" s="34"/>
      <c r="G32" s="34"/>
      <c r="H32" s="35"/>
      <c r="I32" s="23">
        <v>15356400</v>
      </c>
      <c r="J32" s="23">
        <v>15356400</v>
      </c>
      <c r="K32" s="153">
        <v>15356400</v>
      </c>
      <c r="L32" s="23"/>
      <c r="M32" s="23"/>
      <c r="N32" s="36"/>
      <c r="O32" s="36"/>
      <c r="P32" s="36"/>
      <c r="Q32" s="23"/>
      <c r="R32" s="23"/>
      <c r="S32" s="23"/>
      <c r="T32" s="23"/>
      <c r="U32" s="155"/>
      <c r="V32" s="23"/>
      <c r="W32" s="23"/>
    </row>
  </sheetData>
  <mergeCells count="38">
    <mergeCell ref="A2:W2"/>
    <mergeCell ref="A3:H3"/>
    <mergeCell ref="J4:M4"/>
    <mergeCell ref="N4:P4"/>
    <mergeCell ref="R4:W4"/>
    <mergeCell ref="A9:C9"/>
    <mergeCell ref="A9:C9"/>
    <mergeCell ref="A13:C13"/>
    <mergeCell ref="A15:C15"/>
    <mergeCell ref="A17:C17"/>
    <mergeCell ref="A19:C19"/>
    <mergeCell ref="A21:C21"/>
    <mergeCell ref="A23:C23"/>
    <mergeCell ref="A26:C26"/>
    <mergeCell ref="A30:C30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81"/>
  <sheetViews>
    <sheetView showZeros="0" topLeftCell="B1" workbookViewId="0">
      <selection activeCell="F60" sqref="F60"/>
    </sheetView>
  </sheetViews>
  <sheetFormatPr defaultColWidth="10.7083333333333" defaultRowHeight="12" customHeight="1"/>
  <cols>
    <col min="1" max="1" width="40" customWidth="1"/>
    <col min="2" max="2" width="22.575" customWidth="1"/>
    <col min="3" max="3" width="56" customWidth="1"/>
    <col min="4" max="5" width="21.2833333333333" customWidth="1"/>
    <col min="6" max="6" width="40.5" customWidth="1"/>
    <col min="7" max="7" width="14" customWidth="1"/>
    <col min="8" max="8" width="19.85" customWidth="1"/>
    <col min="9" max="10" width="14" customWidth="1"/>
    <col min="11" max="11" width="32.1416666666667" customWidth="1"/>
  </cols>
  <sheetData>
    <row r="1" ht="15" customHeight="1" spans="11:11">
      <c r="K1" s="100" t="s">
        <v>321</v>
      </c>
    </row>
    <row r="2" ht="36.75" customHeight="1" spans="1:11">
      <c r="A2" s="4" t="s">
        <v>322</v>
      </c>
      <c r="B2" s="64"/>
      <c r="C2" s="5"/>
      <c r="D2" s="5"/>
      <c r="E2" s="5"/>
      <c r="F2" s="5"/>
      <c r="G2" s="64"/>
      <c r="H2" s="5"/>
      <c r="I2" s="64"/>
      <c r="J2" s="64"/>
      <c r="K2" s="5"/>
    </row>
    <row r="3" ht="17.25" customHeight="1" spans="1:3">
      <c r="A3" s="54" t="str">
        <f>"单位名称："&amp;"维西傈僳族自治县住房和城乡建设局"</f>
        <v>单位名称：维西傈僳族自治县住房和城乡建设局</v>
      </c>
      <c r="B3" s="140"/>
      <c r="C3" s="55"/>
    </row>
    <row r="4" ht="44.25" customHeight="1" spans="1:11">
      <c r="A4" s="45" t="s">
        <v>323</v>
      </c>
      <c r="B4" s="56" t="s">
        <v>208</v>
      </c>
      <c r="C4" s="45" t="s">
        <v>324</v>
      </c>
      <c r="D4" s="45" t="s">
        <v>325</v>
      </c>
      <c r="E4" s="45" t="s">
        <v>326</v>
      </c>
      <c r="F4" s="45" t="s">
        <v>327</v>
      </c>
      <c r="G4" s="56" t="s">
        <v>328</v>
      </c>
      <c r="H4" s="45" t="s">
        <v>329</v>
      </c>
      <c r="I4" s="56" t="s">
        <v>330</v>
      </c>
      <c r="J4" s="56" t="s">
        <v>331</v>
      </c>
      <c r="K4" s="45" t="s">
        <v>332</v>
      </c>
    </row>
    <row r="5" ht="19.5" customHeight="1" spans="1:11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1">
        <v>7</v>
      </c>
      <c r="H5" s="141">
        <v>8</v>
      </c>
      <c r="I5" s="141">
        <v>9</v>
      </c>
      <c r="J5" s="141">
        <v>10</v>
      </c>
      <c r="K5" s="141">
        <v>11</v>
      </c>
    </row>
    <row r="6" ht="22.5" customHeight="1" spans="1:11">
      <c r="A6" s="142" t="s">
        <v>72</v>
      </c>
      <c r="B6" s="57"/>
      <c r="C6" s="57"/>
      <c r="D6" s="57"/>
      <c r="E6" s="57"/>
      <c r="F6" s="142"/>
      <c r="G6" s="57"/>
      <c r="H6" s="142"/>
      <c r="I6" s="57"/>
      <c r="J6" s="57"/>
      <c r="K6" s="142"/>
    </row>
    <row r="7" ht="22.5" customHeight="1" spans="1:11">
      <c r="A7" s="142" t="str">
        <f>"   "&amp;"保障性住房管理维护补助资金"</f>
        <v>   保障性住房管理维护补助资金</v>
      </c>
      <c r="B7" s="22" t="s">
        <v>298</v>
      </c>
      <c r="C7" s="143" t="s">
        <v>333</v>
      </c>
      <c r="D7" s="144"/>
      <c r="E7" s="144"/>
      <c r="F7" s="144"/>
      <c r="G7" s="145"/>
      <c r="H7" s="144"/>
      <c r="I7" s="145"/>
      <c r="J7" s="145"/>
      <c r="K7" s="144"/>
    </row>
    <row r="8" ht="22.5" customHeight="1" spans="1:11">
      <c r="A8" s="142"/>
      <c r="B8" s="22"/>
      <c r="C8" s="143"/>
      <c r="D8" s="144" t="s">
        <v>334</v>
      </c>
      <c r="E8" s="144" t="s">
        <v>335</v>
      </c>
      <c r="F8" s="144" t="s">
        <v>336</v>
      </c>
      <c r="G8" s="145" t="s">
        <v>337</v>
      </c>
      <c r="H8" s="144" t="s">
        <v>338</v>
      </c>
      <c r="I8" s="145" t="s">
        <v>339</v>
      </c>
      <c r="J8" s="145" t="s">
        <v>340</v>
      </c>
      <c r="K8" s="144" t="s">
        <v>341</v>
      </c>
    </row>
    <row r="9" ht="22.5" customHeight="1" spans="1:11">
      <c r="A9" s="24"/>
      <c r="B9" s="24"/>
      <c r="C9" s="24"/>
      <c r="D9" s="144" t="s">
        <v>334</v>
      </c>
      <c r="E9" s="144" t="s">
        <v>335</v>
      </c>
      <c r="F9" s="144" t="s">
        <v>342</v>
      </c>
      <c r="G9" s="145" t="s">
        <v>337</v>
      </c>
      <c r="H9" s="144" t="s">
        <v>343</v>
      </c>
      <c r="I9" s="145" t="s">
        <v>344</v>
      </c>
      <c r="J9" s="145" t="s">
        <v>340</v>
      </c>
      <c r="K9" s="144" t="s">
        <v>345</v>
      </c>
    </row>
    <row r="10" ht="22.5" customHeight="1" spans="1:11">
      <c r="A10" s="24"/>
      <c r="B10" s="24"/>
      <c r="C10" s="24"/>
      <c r="D10" s="144" t="s">
        <v>334</v>
      </c>
      <c r="E10" s="144" t="s">
        <v>335</v>
      </c>
      <c r="F10" s="144" t="s">
        <v>346</v>
      </c>
      <c r="G10" s="145" t="s">
        <v>337</v>
      </c>
      <c r="H10" s="144" t="s">
        <v>347</v>
      </c>
      <c r="I10" s="145" t="s">
        <v>348</v>
      </c>
      <c r="J10" s="145" t="s">
        <v>340</v>
      </c>
      <c r="K10" s="144" t="s">
        <v>349</v>
      </c>
    </row>
    <row r="11" ht="22.5" customHeight="1" spans="1:11">
      <c r="A11" s="24"/>
      <c r="B11" s="24"/>
      <c r="C11" s="24"/>
      <c r="D11" s="144" t="s">
        <v>334</v>
      </c>
      <c r="E11" s="144" t="s">
        <v>335</v>
      </c>
      <c r="F11" s="144" t="s">
        <v>350</v>
      </c>
      <c r="G11" s="145" t="s">
        <v>337</v>
      </c>
      <c r="H11" s="144" t="s">
        <v>338</v>
      </c>
      <c r="I11" s="145" t="s">
        <v>339</v>
      </c>
      <c r="J11" s="145" t="s">
        <v>340</v>
      </c>
      <c r="K11" s="144" t="s">
        <v>351</v>
      </c>
    </row>
    <row r="12" ht="22.5" customHeight="1" spans="1:11">
      <c r="A12" s="24"/>
      <c r="B12" s="24"/>
      <c r="C12" s="24"/>
      <c r="D12" s="144" t="s">
        <v>334</v>
      </c>
      <c r="E12" s="144" t="s">
        <v>335</v>
      </c>
      <c r="F12" s="144" t="s">
        <v>265</v>
      </c>
      <c r="G12" s="145" t="s">
        <v>337</v>
      </c>
      <c r="H12" s="144" t="s">
        <v>352</v>
      </c>
      <c r="I12" s="145" t="s">
        <v>339</v>
      </c>
      <c r="J12" s="145" t="s">
        <v>340</v>
      </c>
      <c r="K12" s="144" t="s">
        <v>351</v>
      </c>
    </row>
    <row r="13" ht="22.5" customHeight="1" spans="1:11">
      <c r="A13" s="24"/>
      <c r="B13" s="24"/>
      <c r="C13" s="24"/>
      <c r="D13" s="144" t="s">
        <v>353</v>
      </c>
      <c r="E13" s="144" t="s">
        <v>354</v>
      </c>
      <c r="F13" s="144" t="s">
        <v>355</v>
      </c>
      <c r="G13" s="145" t="s">
        <v>337</v>
      </c>
      <c r="H13" s="144" t="s">
        <v>356</v>
      </c>
      <c r="I13" s="145" t="s">
        <v>357</v>
      </c>
      <c r="J13" s="145" t="s">
        <v>358</v>
      </c>
      <c r="K13" s="144" t="s">
        <v>359</v>
      </c>
    </row>
    <row r="14" ht="22.5" customHeight="1" spans="1:11">
      <c r="A14" s="24"/>
      <c r="B14" s="24"/>
      <c r="C14" s="24"/>
      <c r="D14" s="144" t="s">
        <v>353</v>
      </c>
      <c r="E14" s="144" t="s">
        <v>360</v>
      </c>
      <c r="F14" s="144" t="s">
        <v>361</v>
      </c>
      <c r="G14" s="145" t="s">
        <v>337</v>
      </c>
      <c r="H14" s="144" t="s">
        <v>362</v>
      </c>
      <c r="I14" s="145" t="s">
        <v>357</v>
      </c>
      <c r="J14" s="145" t="s">
        <v>358</v>
      </c>
      <c r="K14" s="144" t="s">
        <v>361</v>
      </c>
    </row>
    <row r="15" ht="22.5" customHeight="1" spans="1:11">
      <c r="A15" s="24"/>
      <c r="B15" s="24"/>
      <c r="C15" s="24"/>
      <c r="D15" s="144" t="s">
        <v>353</v>
      </c>
      <c r="E15" s="144" t="s">
        <v>363</v>
      </c>
      <c r="F15" s="144" t="s">
        <v>364</v>
      </c>
      <c r="G15" s="145" t="s">
        <v>365</v>
      </c>
      <c r="H15" s="144" t="s">
        <v>362</v>
      </c>
      <c r="I15" s="145" t="s">
        <v>357</v>
      </c>
      <c r="J15" s="145" t="s">
        <v>358</v>
      </c>
      <c r="K15" s="144" t="s">
        <v>366</v>
      </c>
    </row>
    <row r="16" ht="22.5" customHeight="1" spans="1:11">
      <c r="A16" s="24"/>
      <c r="B16" s="24"/>
      <c r="C16" s="24"/>
      <c r="D16" s="144" t="s">
        <v>367</v>
      </c>
      <c r="E16" s="144" t="s">
        <v>368</v>
      </c>
      <c r="F16" s="144" t="s">
        <v>368</v>
      </c>
      <c r="G16" s="145" t="s">
        <v>365</v>
      </c>
      <c r="H16" s="144" t="s">
        <v>362</v>
      </c>
      <c r="I16" s="145" t="s">
        <v>357</v>
      </c>
      <c r="J16" s="145" t="s">
        <v>358</v>
      </c>
      <c r="K16" s="144" t="s">
        <v>369</v>
      </c>
    </row>
    <row r="17" ht="22.5" customHeight="1" spans="1:11">
      <c r="A17" s="142" t="str">
        <f>"   "&amp;"维西县城市路灯电费补助资金"</f>
        <v>   维西县城市路灯电费补助资金</v>
      </c>
      <c r="B17" s="22" t="s">
        <v>308</v>
      </c>
      <c r="C17" s="143" t="s">
        <v>370</v>
      </c>
      <c r="D17" s="24"/>
      <c r="E17" s="24"/>
      <c r="F17" s="24"/>
      <c r="G17" s="24"/>
      <c r="H17" s="24"/>
      <c r="I17" s="24"/>
      <c r="J17" s="24"/>
      <c r="K17" s="24"/>
    </row>
    <row r="18" ht="22.5" customHeight="1" spans="1:11">
      <c r="A18" s="24"/>
      <c r="B18" s="24"/>
      <c r="C18" s="24"/>
      <c r="D18" s="144" t="s">
        <v>334</v>
      </c>
      <c r="E18" s="144" t="s">
        <v>335</v>
      </c>
      <c r="F18" s="144" t="s">
        <v>371</v>
      </c>
      <c r="G18" s="145" t="s">
        <v>337</v>
      </c>
      <c r="H18" s="144" t="s">
        <v>372</v>
      </c>
      <c r="I18" s="145" t="s">
        <v>373</v>
      </c>
      <c r="J18" s="145" t="s">
        <v>340</v>
      </c>
      <c r="K18" s="144" t="s">
        <v>374</v>
      </c>
    </row>
    <row r="19" ht="22.5" customHeight="1" spans="1:11">
      <c r="A19" s="24"/>
      <c r="B19" s="24"/>
      <c r="C19" s="24"/>
      <c r="D19" s="144" t="s">
        <v>334</v>
      </c>
      <c r="E19" s="144" t="s">
        <v>335</v>
      </c>
      <c r="F19" s="144" t="s">
        <v>375</v>
      </c>
      <c r="G19" s="145" t="s">
        <v>337</v>
      </c>
      <c r="H19" s="144" t="s">
        <v>376</v>
      </c>
      <c r="I19" s="145" t="s">
        <v>373</v>
      </c>
      <c r="J19" s="145" t="s">
        <v>340</v>
      </c>
      <c r="K19" s="144" t="s">
        <v>375</v>
      </c>
    </row>
    <row r="20" ht="22.5" customHeight="1" spans="1:11">
      <c r="A20" s="24"/>
      <c r="B20" s="24"/>
      <c r="C20" s="24"/>
      <c r="D20" s="144" t="s">
        <v>334</v>
      </c>
      <c r="E20" s="144" t="s">
        <v>335</v>
      </c>
      <c r="F20" s="144" t="s">
        <v>377</v>
      </c>
      <c r="G20" s="145" t="s">
        <v>337</v>
      </c>
      <c r="H20" s="144" t="s">
        <v>378</v>
      </c>
      <c r="I20" s="145" t="s">
        <v>379</v>
      </c>
      <c r="J20" s="145" t="s">
        <v>340</v>
      </c>
      <c r="K20" s="144" t="s">
        <v>377</v>
      </c>
    </row>
    <row r="21" ht="22.5" customHeight="1" spans="1:11">
      <c r="A21" s="24"/>
      <c r="B21" s="24"/>
      <c r="C21" s="24"/>
      <c r="D21" s="144" t="s">
        <v>334</v>
      </c>
      <c r="E21" s="144" t="s">
        <v>335</v>
      </c>
      <c r="F21" s="144" t="s">
        <v>380</v>
      </c>
      <c r="G21" s="145" t="s">
        <v>337</v>
      </c>
      <c r="H21" s="144" t="s">
        <v>381</v>
      </c>
      <c r="I21" s="145" t="s">
        <v>382</v>
      </c>
      <c r="J21" s="145" t="s">
        <v>340</v>
      </c>
      <c r="K21" s="144" t="s">
        <v>383</v>
      </c>
    </row>
    <row r="22" ht="22.5" customHeight="1" spans="1:11">
      <c r="A22" s="24"/>
      <c r="B22" s="24"/>
      <c r="C22" s="24"/>
      <c r="D22" s="144" t="s">
        <v>334</v>
      </c>
      <c r="E22" s="144" t="s">
        <v>384</v>
      </c>
      <c r="F22" s="144" t="s">
        <v>385</v>
      </c>
      <c r="G22" s="145" t="s">
        <v>337</v>
      </c>
      <c r="H22" s="144" t="s">
        <v>386</v>
      </c>
      <c r="I22" s="145" t="s">
        <v>357</v>
      </c>
      <c r="J22" s="145" t="s">
        <v>358</v>
      </c>
      <c r="K22" s="144" t="s">
        <v>385</v>
      </c>
    </row>
    <row r="23" ht="22.5" customHeight="1" spans="1:11">
      <c r="A23" s="24"/>
      <c r="B23" s="24"/>
      <c r="C23" s="24"/>
      <c r="D23" s="144" t="s">
        <v>334</v>
      </c>
      <c r="E23" s="144" t="s">
        <v>387</v>
      </c>
      <c r="F23" s="144" t="s">
        <v>388</v>
      </c>
      <c r="G23" s="145" t="s">
        <v>365</v>
      </c>
      <c r="H23" s="144" t="s">
        <v>352</v>
      </c>
      <c r="I23" s="145" t="s">
        <v>357</v>
      </c>
      <c r="J23" s="145" t="s">
        <v>358</v>
      </c>
      <c r="K23" s="144" t="s">
        <v>389</v>
      </c>
    </row>
    <row r="24" ht="22.5" customHeight="1" spans="1:11">
      <c r="A24" s="24"/>
      <c r="B24" s="24"/>
      <c r="C24" s="24"/>
      <c r="D24" s="144" t="s">
        <v>353</v>
      </c>
      <c r="E24" s="144" t="s">
        <v>360</v>
      </c>
      <c r="F24" s="144" t="s">
        <v>390</v>
      </c>
      <c r="G24" s="145" t="s">
        <v>337</v>
      </c>
      <c r="H24" s="144" t="s">
        <v>356</v>
      </c>
      <c r="I24" s="145" t="s">
        <v>357</v>
      </c>
      <c r="J24" s="145" t="s">
        <v>358</v>
      </c>
      <c r="K24" s="144" t="s">
        <v>391</v>
      </c>
    </row>
    <row r="25" ht="22.5" customHeight="1" spans="1:11">
      <c r="A25" s="24"/>
      <c r="B25" s="24"/>
      <c r="C25" s="24"/>
      <c r="D25" s="144" t="s">
        <v>367</v>
      </c>
      <c r="E25" s="144" t="s">
        <v>368</v>
      </c>
      <c r="F25" s="144" t="s">
        <v>392</v>
      </c>
      <c r="G25" s="145" t="s">
        <v>337</v>
      </c>
      <c r="H25" s="144" t="s">
        <v>356</v>
      </c>
      <c r="I25" s="145" t="s">
        <v>357</v>
      </c>
      <c r="J25" s="145" t="s">
        <v>358</v>
      </c>
      <c r="K25" s="144" t="s">
        <v>393</v>
      </c>
    </row>
    <row r="26" ht="22.5" customHeight="1" spans="1:11">
      <c r="A26" s="142" t="str">
        <f>"   "&amp;"维西县综合执法大队业务经费补助资金"</f>
        <v>   维西县综合执法大队业务经费补助资金</v>
      </c>
      <c r="B26" s="22" t="s">
        <v>318</v>
      </c>
      <c r="C26" s="143" t="s">
        <v>394</v>
      </c>
      <c r="D26" s="24"/>
      <c r="E26" s="24"/>
      <c r="F26" s="24"/>
      <c r="G26" s="24"/>
      <c r="H26" s="24"/>
      <c r="I26" s="24"/>
      <c r="J26" s="24"/>
      <c r="K26" s="24"/>
    </row>
    <row r="27" ht="22.5" customHeight="1" spans="1:11">
      <c r="A27" s="24"/>
      <c r="B27" s="24"/>
      <c r="C27" s="24"/>
      <c r="D27" s="144" t="s">
        <v>334</v>
      </c>
      <c r="E27" s="144" t="s">
        <v>335</v>
      </c>
      <c r="F27" s="144" t="s">
        <v>259</v>
      </c>
      <c r="G27" s="145" t="s">
        <v>365</v>
      </c>
      <c r="H27" s="144" t="s">
        <v>395</v>
      </c>
      <c r="I27" s="145" t="s">
        <v>357</v>
      </c>
      <c r="J27" s="145" t="s">
        <v>340</v>
      </c>
      <c r="K27" s="144" t="s">
        <v>396</v>
      </c>
    </row>
    <row r="28" ht="22.5" customHeight="1" spans="1:11">
      <c r="A28" s="24"/>
      <c r="B28" s="24"/>
      <c r="C28" s="24"/>
      <c r="D28" s="144" t="s">
        <v>334</v>
      </c>
      <c r="E28" s="144" t="s">
        <v>335</v>
      </c>
      <c r="F28" s="144" t="s">
        <v>397</v>
      </c>
      <c r="G28" s="145" t="s">
        <v>365</v>
      </c>
      <c r="H28" s="144" t="s">
        <v>398</v>
      </c>
      <c r="I28" s="145" t="s">
        <v>373</v>
      </c>
      <c r="J28" s="145" t="s">
        <v>340</v>
      </c>
      <c r="K28" s="144" t="s">
        <v>397</v>
      </c>
    </row>
    <row r="29" ht="22.5" customHeight="1" spans="1:11">
      <c r="A29" s="24"/>
      <c r="B29" s="24"/>
      <c r="C29" s="24"/>
      <c r="D29" s="144" t="s">
        <v>334</v>
      </c>
      <c r="E29" s="144" t="s">
        <v>335</v>
      </c>
      <c r="F29" s="144" t="s">
        <v>399</v>
      </c>
      <c r="G29" s="145" t="s">
        <v>337</v>
      </c>
      <c r="H29" s="144" t="s">
        <v>400</v>
      </c>
      <c r="I29" s="145" t="s">
        <v>373</v>
      </c>
      <c r="J29" s="145" t="s">
        <v>340</v>
      </c>
      <c r="K29" s="144" t="s">
        <v>399</v>
      </c>
    </row>
    <row r="30" ht="22.5" customHeight="1" spans="1:11">
      <c r="A30" s="24"/>
      <c r="B30" s="24"/>
      <c r="C30" s="24"/>
      <c r="D30" s="144" t="s">
        <v>334</v>
      </c>
      <c r="E30" s="144" t="s">
        <v>401</v>
      </c>
      <c r="F30" s="144" t="s">
        <v>402</v>
      </c>
      <c r="G30" s="145" t="s">
        <v>337</v>
      </c>
      <c r="H30" s="144" t="s">
        <v>356</v>
      </c>
      <c r="I30" s="145" t="s">
        <v>357</v>
      </c>
      <c r="J30" s="145" t="s">
        <v>358</v>
      </c>
      <c r="K30" s="144" t="s">
        <v>403</v>
      </c>
    </row>
    <row r="31" ht="22.5" customHeight="1" spans="1:11">
      <c r="A31" s="24"/>
      <c r="B31" s="24"/>
      <c r="C31" s="24"/>
      <c r="D31" s="144" t="s">
        <v>353</v>
      </c>
      <c r="E31" s="144" t="s">
        <v>360</v>
      </c>
      <c r="F31" s="144" t="s">
        <v>404</v>
      </c>
      <c r="G31" s="145" t="s">
        <v>337</v>
      </c>
      <c r="H31" s="144" t="s">
        <v>356</v>
      </c>
      <c r="I31" s="145" t="s">
        <v>357</v>
      </c>
      <c r="J31" s="145" t="s">
        <v>358</v>
      </c>
      <c r="K31" s="144" t="s">
        <v>404</v>
      </c>
    </row>
    <row r="32" ht="22.5" customHeight="1" spans="1:11">
      <c r="A32" s="24"/>
      <c r="B32" s="24"/>
      <c r="C32" s="24"/>
      <c r="D32" s="144" t="s">
        <v>353</v>
      </c>
      <c r="E32" s="144" t="s">
        <v>363</v>
      </c>
      <c r="F32" s="144" t="s">
        <v>405</v>
      </c>
      <c r="G32" s="145" t="s">
        <v>337</v>
      </c>
      <c r="H32" s="144" t="s">
        <v>356</v>
      </c>
      <c r="I32" s="145" t="s">
        <v>357</v>
      </c>
      <c r="J32" s="145" t="s">
        <v>358</v>
      </c>
      <c r="K32" s="144" t="s">
        <v>405</v>
      </c>
    </row>
    <row r="33" ht="22.5" customHeight="1" spans="1:11">
      <c r="A33" s="24"/>
      <c r="B33" s="24"/>
      <c r="C33" s="24"/>
      <c r="D33" s="144" t="s">
        <v>367</v>
      </c>
      <c r="E33" s="144" t="s">
        <v>368</v>
      </c>
      <c r="F33" s="144" t="s">
        <v>406</v>
      </c>
      <c r="G33" s="145" t="s">
        <v>337</v>
      </c>
      <c r="H33" s="144" t="s">
        <v>356</v>
      </c>
      <c r="I33" s="145" t="s">
        <v>357</v>
      </c>
      <c r="J33" s="145" t="s">
        <v>358</v>
      </c>
      <c r="K33" s="144" t="s">
        <v>406</v>
      </c>
    </row>
    <row r="34" ht="75" customHeight="1" spans="1:11">
      <c r="A34" s="142" t="str">
        <f>"   "&amp;"维西县城区环卫工作市场化运营项目补助资金"</f>
        <v>   维西县城区环卫工作市场化运营项目补助资金</v>
      </c>
      <c r="B34" s="22" t="s">
        <v>306</v>
      </c>
      <c r="C34" s="143" t="s">
        <v>407</v>
      </c>
      <c r="D34" s="24"/>
      <c r="E34" s="24"/>
      <c r="F34" s="24"/>
      <c r="G34" s="24"/>
      <c r="H34" s="24"/>
      <c r="I34" s="24"/>
      <c r="J34" s="24"/>
      <c r="K34" s="24"/>
    </row>
    <row r="35" ht="22.5" customHeight="1" spans="1:11">
      <c r="A35" s="24"/>
      <c r="B35" s="24"/>
      <c r="C35" s="24"/>
      <c r="D35" s="144" t="s">
        <v>334</v>
      </c>
      <c r="E35" s="144" t="s">
        <v>335</v>
      </c>
      <c r="F35" s="144" t="s">
        <v>408</v>
      </c>
      <c r="G35" s="145" t="s">
        <v>337</v>
      </c>
      <c r="H35" s="144" t="s">
        <v>409</v>
      </c>
      <c r="I35" s="145" t="s">
        <v>410</v>
      </c>
      <c r="J35" s="145" t="s">
        <v>340</v>
      </c>
      <c r="K35" s="144" t="s">
        <v>408</v>
      </c>
    </row>
    <row r="36" ht="22.5" customHeight="1" spans="1:11">
      <c r="A36" s="24"/>
      <c r="B36" s="24"/>
      <c r="C36" s="24"/>
      <c r="D36" s="144" t="s">
        <v>334</v>
      </c>
      <c r="E36" s="144" t="s">
        <v>335</v>
      </c>
      <c r="F36" s="144" t="s">
        <v>411</v>
      </c>
      <c r="G36" s="145" t="s">
        <v>337</v>
      </c>
      <c r="H36" s="144" t="s">
        <v>412</v>
      </c>
      <c r="I36" s="145" t="s">
        <v>413</v>
      </c>
      <c r="J36" s="145" t="s">
        <v>340</v>
      </c>
      <c r="K36" s="144" t="s">
        <v>411</v>
      </c>
    </row>
    <row r="37" ht="22.5" customHeight="1" spans="1:11">
      <c r="A37" s="24"/>
      <c r="B37" s="24"/>
      <c r="C37" s="24"/>
      <c r="D37" s="144" t="s">
        <v>334</v>
      </c>
      <c r="E37" s="144" t="s">
        <v>335</v>
      </c>
      <c r="F37" s="144" t="s">
        <v>414</v>
      </c>
      <c r="G37" s="145" t="s">
        <v>337</v>
      </c>
      <c r="H37" s="144" t="s">
        <v>415</v>
      </c>
      <c r="I37" s="145" t="s">
        <v>416</v>
      </c>
      <c r="J37" s="145" t="s">
        <v>340</v>
      </c>
      <c r="K37" s="144" t="s">
        <v>414</v>
      </c>
    </row>
    <row r="38" ht="22.5" customHeight="1" spans="1:11">
      <c r="A38" s="24"/>
      <c r="B38" s="24"/>
      <c r="C38" s="24"/>
      <c r="D38" s="144" t="s">
        <v>334</v>
      </c>
      <c r="E38" s="144" t="s">
        <v>401</v>
      </c>
      <c r="F38" s="144" t="s">
        <v>417</v>
      </c>
      <c r="G38" s="145" t="s">
        <v>337</v>
      </c>
      <c r="H38" s="144" t="s">
        <v>356</v>
      </c>
      <c r="I38" s="145" t="s">
        <v>357</v>
      </c>
      <c r="J38" s="145" t="s">
        <v>340</v>
      </c>
      <c r="K38" s="144" t="s">
        <v>418</v>
      </c>
    </row>
    <row r="39" ht="22.5" customHeight="1" spans="1:11">
      <c r="A39" s="24"/>
      <c r="B39" s="24"/>
      <c r="C39" s="24"/>
      <c r="D39" s="144" t="s">
        <v>353</v>
      </c>
      <c r="E39" s="144" t="s">
        <v>360</v>
      </c>
      <c r="F39" s="144" t="s">
        <v>419</v>
      </c>
      <c r="G39" s="145" t="s">
        <v>337</v>
      </c>
      <c r="H39" s="144" t="s">
        <v>356</v>
      </c>
      <c r="I39" s="145" t="s">
        <v>357</v>
      </c>
      <c r="J39" s="145" t="s">
        <v>340</v>
      </c>
      <c r="K39" s="144" t="s">
        <v>419</v>
      </c>
    </row>
    <row r="40" ht="22.5" customHeight="1" spans="1:11">
      <c r="A40" s="24"/>
      <c r="B40" s="24"/>
      <c r="C40" s="24"/>
      <c r="D40" s="144" t="s">
        <v>367</v>
      </c>
      <c r="E40" s="144" t="s">
        <v>368</v>
      </c>
      <c r="F40" s="144" t="s">
        <v>420</v>
      </c>
      <c r="G40" s="145" t="s">
        <v>337</v>
      </c>
      <c r="H40" s="144" t="s">
        <v>362</v>
      </c>
      <c r="I40" s="145" t="s">
        <v>357</v>
      </c>
      <c r="J40" s="145" t="s">
        <v>340</v>
      </c>
      <c r="K40" s="144" t="s">
        <v>420</v>
      </c>
    </row>
    <row r="41" ht="22.5" customHeight="1" spans="1:11">
      <c r="A41" s="142" t="str">
        <f>"   "&amp;"维西县城市维修维护费补助资金"</f>
        <v>   维西县城市维修维护费补助资金</v>
      </c>
      <c r="B41" s="22" t="s">
        <v>314</v>
      </c>
      <c r="C41" s="143" t="s">
        <v>421</v>
      </c>
      <c r="D41" s="24"/>
      <c r="E41" s="24"/>
      <c r="F41" s="24"/>
      <c r="G41" s="24"/>
      <c r="H41" s="24"/>
      <c r="I41" s="24"/>
      <c r="J41" s="24"/>
      <c r="K41" s="24"/>
    </row>
    <row r="42" ht="22.5" customHeight="1" spans="1:11">
      <c r="A42" s="24"/>
      <c r="B42" s="24"/>
      <c r="C42" s="24"/>
      <c r="D42" s="144" t="s">
        <v>334</v>
      </c>
      <c r="E42" s="144" t="s">
        <v>335</v>
      </c>
      <c r="F42" s="144" t="s">
        <v>422</v>
      </c>
      <c r="G42" s="145" t="s">
        <v>365</v>
      </c>
      <c r="H42" s="144" t="s">
        <v>423</v>
      </c>
      <c r="I42" s="145" t="s">
        <v>424</v>
      </c>
      <c r="J42" s="145" t="s">
        <v>340</v>
      </c>
      <c r="K42" s="144" t="s">
        <v>425</v>
      </c>
    </row>
    <row r="43" ht="22.5" customHeight="1" spans="1:11">
      <c r="A43" s="24"/>
      <c r="B43" s="24"/>
      <c r="C43" s="24"/>
      <c r="D43" s="144" t="s">
        <v>334</v>
      </c>
      <c r="E43" s="144" t="s">
        <v>335</v>
      </c>
      <c r="F43" s="144" t="s">
        <v>426</v>
      </c>
      <c r="G43" s="145" t="s">
        <v>337</v>
      </c>
      <c r="H43" s="144" t="s">
        <v>427</v>
      </c>
      <c r="I43" s="145" t="s">
        <v>424</v>
      </c>
      <c r="J43" s="145" t="s">
        <v>340</v>
      </c>
      <c r="K43" s="144" t="s">
        <v>428</v>
      </c>
    </row>
    <row r="44" ht="22.5" customHeight="1" spans="1:11">
      <c r="A44" s="24"/>
      <c r="B44" s="24"/>
      <c r="C44" s="24"/>
      <c r="D44" s="144" t="s">
        <v>334</v>
      </c>
      <c r="E44" s="144" t="s">
        <v>335</v>
      </c>
      <c r="F44" s="144" t="s">
        <v>429</v>
      </c>
      <c r="G44" s="145" t="s">
        <v>337</v>
      </c>
      <c r="H44" s="144" t="s">
        <v>423</v>
      </c>
      <c r="I44" s="145" t="s">
        <v>424</v>
      </c>
      <c r="J44" s="145" t="s">
        <v>340</v>
      </c>
      <c r="K44" s="144" t="s">
        <v>430</v>
      </c>
    </row>
    <row r="45" ht="22.5" customHeight="1" spans="1:11">
      <c r="A45" s="24"/>
      <c r="B45" s="24"/>
      <c r="C45" s="24"/>
      <c r="D45" s="144" t="s">
        <v>334</v>
      </c>
      <c r="E45" s="144" t="s">
        <v>335</v>
      </c>
      <c r="F45" s="144" t="s">
        <v>431</v>
      </c>
      <c r="G45" s="145" t="s">
        <v>337</v>
      </c>
      <c r="H45" s="144" t="s">
        <v>423</v>
      </c>
      <c r="I45" s="145" t="s">
        <v>424</v>
      </c>
      <c r="J45" s="145" t="s">
        <v>340</v>
      </c>
      <c r="K45" s="144" t="s">
        <v>432</v>
      </c>
    </row>
    <row r="46" ht="22.5" customHeight="1" spans="1:11">
      <c r="A46" s="24"/>
      <c r="B46" s="24"/>
      <c r="C46" s="24"/>
      <c r="D46" s="144" t="s">
        <v>334</v>
      </c>
      <c r="E46" s="144" t="s">
        <v>335</v>
      </c>
      <c r="F46" s="144" t="s">
        <v>433</v>
      </c>
      <c r="G46" s="145" t="s">
        <v>337</v>
      </c>
      <c r="H46" s="144" t="s">
        <v>434</v>
      </c>
      <c r="I46" s="145" t="s">
        <v>373</v>
      </c>
      <c r="J46" s="145" t="s">
        <v>340</v>
      </c>
      <c r="K46" s="144" t="s">
        <v>433</v>
      </c>
    </row>
    <row r="47" ht="22.5" customHeight="1" spans="1:11">
      <c r="A47" s="24"/>
      <c r="B47" s="24"/>
      <c r="C47" s="24"/>
      <c r="D47" s="144" t="s">
        <v>334</v>
      </c>
      <c r="E47" s="144" t="s">
        <v>335</v>
      </c>
      <c r="F47" s="144" t="s">
        <v>435</v>
      </c>
      <c r="G47" s="145" t="s">
        <v>337</v>
      </c>
      <c r="H47" s="144" t="s">
        <v>436</v>
      </c>
      <c r="I47" s="145" t="s">
        <v>424</v>
      </c>
      <c r="J47" s="145" t="s">
        <v>340</v>
      </c>
      <c r="K47" s="144" t="s">
        <v>437</v>
      </c>
    </row>
    <row r="48" ht="22.5" customHeight="1" spans="1:11">
      <c r="A48" s="24"/>
      <c r="B48" s="24"/>
      <c r="C48" s="24"/>
      <c r="D48" s="144" t="s">
        <v>334</v>
      </c>
      <c r="E48" s="144" t="s">
        <v>335</v>
      </c>
      <c r="F48" s="144" t="s">
        <v>438</v>
      </c>
      <c r="G48" s="145" t="s">
        <v>337</v>
      </c>
      <c r="H48" s="144" t="s">
        <v>423</v>
      </c>
      <c r="I48" s="145" t="s">
        <v>424</v>
      </c>
      <c r="J48" s="145" t="s">
        <v>340</v>
      </c>
      <c r="K48" s="144" t="s">
        <v>439</v>
      </c>
    </row>
    <row r="49" ht="22.5" customHeight="1" spans="1:11">
      <c r="A49" s="24"/>
      <c r="B49" s="24"/>
      <c r="C49" s="24"/>
      <c r="D49" s="144" t="s">
        <v>334</v>
      </c>
      <c r="E49" s="144" t="s">
        <v>387</v>
      </c>
      <c r="F49" s="144" t="s">
        <v>440</v>
      </c>
      <c r="G49" s="145" t="s">
        <v>337</v>
      </c>
      <c r="H49" s="144" t="s">
        <v>356</v>
      </c>
      <c r="I49" s="145" t="s">
        <v>357</v>
      </c>
      <c r="J49" s="145" t="s">
        <v>358</v>
      </c>
      <c r="K49" s="144" t="s">
        <v>440</v>
      </c>
    </row>
    <row r="50" ht="22.5" customHeight="1" spans="1:11">
      <c r="A50" s="24"/>
      <c r="B50" s="24"/>
      <c r="C50" s="24"/>
      <c r="D50" s="144" t="s">
        <v>353</v>
      </c>
      <c r="E50" s="144" t="s">
        <v>360</v>
      </c>
      <c r="F50" s="144" t="s">
        <v>441</v>
      </c>
      <c r="G50" s="145" t="s">
        <v>337</v>
      </c>
      <c r="H50" s="144" t="s">
        <v>356</v>
      </c>
      <c r="I50" s="145" t="s">
        <v>357</v>
      </c>
      <c r="J50" s="145" t="s">
        <v>358</v>
      </c>
      <c r="K50" s="144" t="s">
        <v>441</v>
      </c>
    </row>
    <row r="51" ht="22.5" customHeight="1" spans="1:11">
      <c r="A51" s="24"/>
      <c r="B51" s="24"/>
      <c r="C51" s="24"/>
      <c r="D51" s="144" t="s">
        <v>353</v>
      </c>
      <c r="E51" s="144" t="s">
        <v>363</v>
      </c>
      <c r="F51" s="144" t="s">
        <v>442</v>
      </c>
      <c r="G51" s="145" t="s">
        <v>337</v>
      </c>
      <c r="H51" s="144" t="s">
        <v>356</v>
      </c>
      <c r="I51" s="145" t="s">
        <v>357</v>
      </c>
      <c r="J51" s="145" t="s">
        <v>358</v>
      </c>
      <c r="K51" s="144" t="s">
        <v>442</v>
      </c>
    </row>
    <row r="52" ht="22.5" customHeight="1" spans="1:11">
      <c r="A52" s="24"/>
      <c r="B52" s="24"/>
      <c r="C52" s="24"/>
      <c r="D52" s="144" t="s">
        <v>367</v>
      </c>
      <c r="E52" s="144" t="s">
        <v>368</v>
      </c>
      <c r="F52" s="144" t="s">
        <v>406</v>
      </c>
      <c r="G52" s="145" t="s">
        <v>337</v>
      </c>
      <c r="H52" s="144" t="s">
        <v>356</v>
      </c>
      <c r="I52" s="145" t="s">
        <v>357</v>
      </c>
      <c r="J52" s="145" t="s">
        <v>358</v>
      </c>
      <c r="K52" s="144" t="s">
        <v>406</v>
      </c>
    </row>
    <row r="53" ht="22.5" customHeight="1" spans="1:11">
      <c r="A53" s="142"/>
      <c r="B53" s="22" t="s">
        <v>320</v>
      </c>
      <c r="C53" s="143" t="s">
        <v>443</v>
      </c>
      <c r="D53" s="24"/>
      <c r="E53" s="24"/>
      <c r="F53" s="24"/>
      <c r="G53" s="24"/>
      <c r="H53" s="24"/>
      <c r="I53" s="24"/>
      <c r="J53" s="24"/>
      <c r="K53" s="24"/>
    </row>
    <row r="54" ht="22.5" customHeight="1" spans="1:11">
      <c r="A54" s="24"/>
      <c r="B54" s="24"/>
      <c r="C54" s="24"/>
      <c r="D54" s="144" t="s">
        <v>334</v>
      </c>
      <c r="E54" s="144" t="s">
        <v>335</v>
      </c>
      <c r="F54" s="144" t="s">
        <v>444</v>
      </c>
      <c r="G54" s="145" t="s">
        <v>337</v>
      </c>
      <c r="H54" s="144">
        <v>38</v>
      </c>
      <c r="I54" s="145" t="s">
        <v>445</v>
      </c>
      <c r="J54" s="145" t="s">
        <v>340</v>
      </c>
      <c r="K54" s="144" t="s">
        <v>446</v>
      </c>
    </row>
    <row r="55" ht="22.5" customHeight="1" spans="1:11">
      <c r="A55" s="24"/>
      <c r="B55" s="24"/>
      <c r="C55" s="24"/>
      <c r="D55" s="144" t="s">
        <v>334</v>
      </c>
      <c r="E55" s="144" t="s">
        <v>401</v>
      </c>
      <c r="F55" s="144" t="s">
        <v>402</v>
      </c>
      <c r="G55" s="145" t="s">
        <v>365</v>
      </c>
      <c r="H55" s="144" t="s">
        <v>447</v>
      </c>
      <c r="I55" s="145" t="s">
        <v>373</v>
      </c>
      <c r="J55" s="145" t="s">
        <v>340</v>
      </c>
      <c r="K55" s="144" t="s">
        <v>443</v>
      </c>
    </row>
    <row r="56" ht="22.5" customHeight="1" spans="1:11">
      <c r="A56" s="24"/>
      <c r="B56" s="24"/>
      <c r="C56" s="24"/>
      <c r="D56" s="144" t="s">
        <v>353</v>
      </c>
      <c r="E56" s="144" t="s">
        <v>360</v>
      </c>
      <c r="F56" s="144" t="s">
        <v>448</v>
      </c>
      <c r="G56" s="145" t="s">
        <v>337</v>
      </c>
      <c r="H56" s="144" t="s">
        <v>356</v>
      </c>
      <c r="I56" s="145" t="s">
        <v>357</v>
      </c>
      <c r="J56" s="145" t="s">
        <v>358</v>
      </c>
      <c r="K56" s="144" t="s">
        <v>448</v>
      </c>
    </row>
    <row r="57" ht="22.5" customHeight="1" spans="1:11">
      <c r="A57" s="24"/>
      <c r="B57" s="24"/>
      <c r="C57" s="24"/>
      <c r="D57" s="144" t="s">
        <v>353</v>
      </c>
      <c r="E57" s="144" t="s">
        <v>363</v>
      </c>
      <c r="F57" s="144" t="s">
        <v>449</v>
      </c>
      <c r="G57" s="145" t="s">
        <v>337</v>
      </c>
      <c r="H57" s="144" t="s">
        <v>356</v>
      </c>
      <c r="I57" s="145" t="s">
        <v>357</v>
      </c>
      <c r="J57" s="145" t="s">
        <v>358</v>
      </c>
      <c r="K57" s="144" t="s">
        <v>450</v>
      </c>
    </row>
    <row r="58" ht="22.5" customHeight="1" spans="1:11">
      <c r="A58" s="24"/>
      <c r="B58" s="24"/>
      <c r="C58" s="24"/>
      <c r="D58" s="144" t="s">
        <v>367</v>
      </c>
      <c r="E58" s="144" t="s">
        <v>368</v>
      </c>
      <c r="F58" s="144" t="s">
        <v>406</v>
      </c>
      <c r="G58" s="145" t="s">
        <v>337</v>
      </c>
      <c r="H58" s="144" t="s">
        <v>356</v>
      </c>
      <c r="I58" s="145" t="s">
        <v>357</v>
      </c>
      <c r="J58" s="145" t="s">
        <v>358</v>
      </c>
      <c r="K58" s="144" t="s">
        <v>406</v>
      </c>
    </row>
    <row r="59" ht="22.5" customHeight="1" spans="1:11">
      <c r="A59" s="142" t="str">
        <f>"   "&amp;"维西县城市绿化养护工程补助资金"</f>
        <v>   维西县城市绿化养护工程补助资金</v>
      </c>
      <c r="B59" s="22" t="s">
        <v>312</v>
      </c>
      <c r="C59" s="143" t="s">
        <v>451</v>
      </c>
      <c r="D59" s="24"/>
      <c r="E59" s="24"/>
      <c r="F59" s="24"/>
      <c r="G59" s="24"/>
      <c r="H59" s="24"/>
      <c r="I59" s="24"/>
      <c r="J59" s="24"/>
      <c r="K59" s="24"/>
    </row>
    <row r="60" ht="22.5" customHeight="1" spans="1:11">
      <c r="A60" s="24"/>
      <c r="B60" s="24"/>
      <c r="C60" s="24"/>
      <c r="D60" s="144" t="s">
        <v>334</v>
      </c>
      <c r="E60" s="144" t="s">
        <v>335</v>
      </c>
      <c r="F60" s="144" t="s">
        <v>452</v>
      </c>
      <c r="G60" s="145" t="s">
        <v>365</v>
      </c>
      <c r="H60" s="144" t="s">
        <v>352</v>
      </c>
      <c r="I60" s="145" t="s">
        <v>357</v>
      </c>
      <c r="J60" s="145" t="s">
        <v>340</v>
      </c>
      <c r="K60" s="144" t="s">
        <v>453</v>
      </c>
    </row>
    <row r="61" ht="22.5" customHeight="1" spans="1:11">
      <c r="A61" s="24"/>
      <c r="B61" s="24"/>
      <c r="C61" s="24"/>
      <c r="D61" s="144" t="s">
        <v>334</v>
      </c>
      <c r="E61" s="144" t="s">
        <v>335</v>
      </c>
      <c r="F61" s="144" t="s">
        <v>454</v>
      </c>
      <c r="G61" s="145" t="s">
        <v>365</v>
      </c>
      <c r="H61" s="144" t="s">
        <v>352</v>
      </c>
      <c r="I61" s="145" t="s">
        <v>357</v>
      </c>
      <c r="J61" s="145" t="s">
        <v>340</v>
      </c>
      <c r="K61" s="144" t="s">
        <v>455</v>
      </c>
    </row>
    <row r="62" ht="22.5" customHeight="1" spans="1:11">
      <c r="A62" s="24"/>
      <c r="B62" s="24"/>
      <c r="C62" s="24"/>
      <c r="D62" s="144" t="s">
        <v>353</v>
      </c>
      <c r="E62" s="144" t="s">
        <v>360</v>
      </c>
      <c r="F62" s="144" t="s">
        <v>390</v>
      </c>
      <c r="G62" s="145" t="s">
        <v>337</v>
      </c>
      <c r="H62" s="144" t="s">
        <v>356</v>
      </c>
      <c r="I62" s="145" t="s">
        <v>357</v>
      </c>
      <c r="J62" s="145" t="s">
        <v>340</v>
      </c>
      <c r="K62" s="144" t="s">
        <v>391</v>
      </c>
    </row>
    <row r="63" ht="22.5" customHeight="1" spans="1:11">
      <c r="A63" s="24"/>
      <c r="B63" s="24"/>
      <c r="C63" s="24"/>
      <c r="D63" s="144" t="s">
        <v>353</v>
      </c>
      <c r="E63" s="144" t="s">
        <v>456</v>
      </c>
      <c r="F63" s="144" t="s">
        <v>457</v>
      </c>
      <c r="G63" s="145" t="s">
        <v>365</v>
      </c>
      <c r="H63" s="144" t="s">
        <v>362</v>
      </c>
      <c r="I63" s="145" t="s">
        <v>357</v>
      </c>
      <c r="J63" s="145" t="s">
        <v>340</v>
      </c>
      <c r="K63" s="144" t="s">
        <v>457</v>
      </c>
    </row>
    <row r="64" ht="22.5" customHeight="1" spans="1:11">
      <c r="A64" s="24"/>
      <c r="B64" s="24"/>
      <c r="C64" s="24"/>
      <c r="D64" s="144" t="s">
        <v>367</v>
      </c>
      <c r="E64" s="144" t="s">
        <v>368</v>
      </c>
      <c r="F64" s="144" t="s">
        <v>420</v>
      </c>
      <c r="G64" s="145" t="s">
        <v>337</v>
      </c>
      <c r="H64" s="144" t="s">
        <v>362</v>
      </c>
      <c r="I64" s="145" t="s">
        <v>357</v>
      </c>
      <c r="J64" s="145" t="s">
        <v>340</v>
      </c>
      <c r="K64" s="144" t="s">
        <v>458</v>
      </c>
    </row>
    <row r="65" ht="22.5" customHeight="1" spans="1:11">
      <c r="A65" s="142" t="str">
        <f>"   "&amp;"三江并流珍稀濒危特有植物保护工程林地租金专项经费"</f>
        <v>   三江并流珍稀濒危特有植物保护工程林地租金专项经费</v>
      </c>
      <c r="B65" s="22" t="s">
        <v>303</v>
      </c>
      <c r="C65" s="143" t="s">
        <v>459</v>
      </c>
      <c r="D65" s="24"/>
      <c r="E65" s="24"/>
      <c r="F65" s="24"/>
      <c r="G65" s="24"/>
      <c r="H65" s="24"/>
      <c r="I65" s="24"/>
      <c r="J65" s="24"/>
      <c r="K65" s="24"/>
    </row>
    <row r="66" ht="22.5" customHeight="1" spans="1:11">
      <c r="A66" s="24"/>
      <c r="B66" s="24"/>
      <c r="C66" s="24"/>
      <c r="D66" s="144" t="s">
        <v>334</v>
      </c>
      <c r="E66" s="144" t="s">
        <v>335</v>
      </c>
      <c r="F66" s="144" t="s">
        <v>460</v>
      </c>
      <c r="G66" s="145" t="s">
        <v>365</v>
      </c>
      <c r="H66" s="144" t="s">
        <v>461</v>
      </c>
      <c r="I66" s="145" t="s">
        <v>373</v>
      </c>
      <c r="J66" s="145" t="s">
        <v>340</v>
      </c>
      <c r="K66" s="144" t="s">
        <v>462</v>
      </c>
    </row>
    <row r="67" ht="22.5" customHeight="1" spans="1:11">
      <c r="A67" s="24"/>
      <c r="B67" s="24"/>
      <c r="C67" s="24"/>
      <c r="D67" s="144" t="s">
        <v>334</v>
      </c>
      <c r="E67" s="144" t="s">
        <v>335</v>
      </c>
      <c r="F67" s="144" t="s">
        <v>463</v>
      </c>
      <c r="G67" s="145" t="s">
        <v>337</v>
      </c>
      <c r="H67" s="144" t="s">
        <v>464</v>
      </c>
      <c r="I67" s="145" t="s">
        <v>465</v>
      </c>
      <c r="J67" s="145" t="s">
        <v>340</v>
      </c>
      <c r="K67" s="144" t="s">
        <v>466</v>
      </c>
    </row>
    <row r="68" ht="22.5" customHeight="1" spans="1:11">
      <c r="A68" s="24"/>
      <c r="B68" s="24"/>
      <c r="C68" s="24"/>
      <c r="D68" s="144" t="s">
        <v>334</v>
      </c>
      <c r="E68" s="144" t="s">
        <v>335</v>
      </c>
      <c r="F68" s="144" t="s">
        <v>467</v>
      </c>
      <c r="G68" s="145" t="s">
        <v>337</v>
      </c>
      <c r="H68" s="144" t="s">
        <v>468</v>
      </c>
      <c r="I68" s="145" t="s">
        <v>469</v>
      </c>
      <c r="J68" s="145" t="s">
        <v>340</v>
      </c>
      <c r="K68" s="144" t="s">
        <v>470</v>
      </c>
    </row>
    <row r="69" ht="22.5" customHeight="1" spans="1:11">
      <c r="A69" s="24"/>
      <c r="B69" s="24"/>
      <c r="C69" s="24"/>
      <c r="D69" s="144" t="s">
        <v>334</v>
      </c>
      <c r="E69" s="144" t="s">
        <v>384</v>
      </c>
      <c r="F69" s="144" t="s">
        <v>471</v>
      </c>
      <c r="G69" s="145" t="s">
        <v>365</v>
      </c>
      <c r="H69" s="144" t="s">
        <v>472</v>
      </c>
      <c r="I69" s="145" t="s">
        <v>357</v>
      </c>
      <c r="J69" s="145" t="s">
        <v>358</v>
      </c>
      <c r="K69" s="144" t="s">
        <v>301</v>
      </c>
    </row>
    <row r="70" ht="22.5" customHeight="1" spans="1:11">
      <c r="A70" s="24"/>
      <c r="B70" s="24"/>
      <c r="C70" s="24"/>
      <c r="D70" s="144" t="s">
        <v>353</v>
      </c>
      <c r="E70" s="144" t="s">
        <v>360</v>
      </c>
      <c r="F70" s="144" t="s">
        <v>390</v>
      </c>
      <c r="G70" s="145" t="s">
        <v>337</v>
      </c>
      <c r="H70" s="144" t="s">
        <v>356</v>
      </c>
      <c r="I70" s="145" t="s">
        <v>357</v>
      </c>
      <c r="J70" s="145" t="s">
        <v>358</v>
      </c>
      <c r="K70" s="144" t="s">
        <v>391</v>
      </c>
    </row>
    <row r="71" ht="22.5" customHeight="1" spans="1:11">
      <c r="A71" s="24"/>
      <c r="B71" s="24"/>
      <c r="C71" s="24"/>
      <c r="D71" s="144" t="s">
        <v>353</v>
      </c>
      <c r="E71" s="144" t="s">
        <v>363</v>
      </c>
      <c r="F71" s="144" t="s">
        <v>473</v>
      </c>
      <c r="G71" s="145" t="s">
        <v>337</v>
      </c>
      <c r="H71" s="144" t="s">
        <v>474</v>
      </c>
      <c r="I71" s="145" t="s">
        <v>357</v>
      </c>
      <c r="J71" s="145" t="s">
        <v>358</v>
      </c>
      <c r="K71" s="144" t="s">
        <v>462</v>
      </c>
    </row>
    <row r="72" ht="22.5" customHeight="1" spans="1:11">
      <c r="A72" s="24"/>
      <c r="B72" s="24"/>
      <c r="C72" s="24"/>
      <c r="D72" s="144" t="s">
        <v>367</v>
      </c>
      <c r="E72" s="144" t="s">
        <v>368</v>
      </c>
      <c r="F72" s="144" t="s">
        <v>475</v>
      </c>
      <c r="G72" s="145" t="s">
        <v>365</v>
      </c>
      <c r="H72" s="144" t="s">
        <v>362</v>
      </c>
      <c r="I72" s="145" t="s">
        <v>357</v>
      </c>
      <c r="J72" s="145" t="s">
        <v>358</v>
      </c>
      <c r="K72" s="144" t="s">
        <v>458</v>
      </c>
    </row>
    <row r="73" ht="22.5" customHeight="1" spans="1:11">
      <c r="A73" s="142" t="str">
        <f>"   "&amp;"维西县污水处理厂补助资金"</f>
        <v>   维西县污水处理厂补助资金</v>
      </c>
      <c r="B73" s="22" t="s">
        <v>316</v>
      </c>
      <c r="C73" s="143" t="s">
        <v>476</v>
      </c>
      <c r="D73" s="24"/>
      <c r="E73" s="24"/>
      <c r="F73" s="24"/>
      <c r="G73" s="24"/>
      <c r="H73" s="24"/>
      <c r="I73" s="24"/>
      <c r="J73" s="24"/>
      <c r="K73" s="24"/>
    </row>
    <row r="74" ht="22.5" customHeight="1" spans="1:11">
      <c r="A74" s="24"/>
      <c r="B74" s="24"/>
      <c r="C74" s="24"/>
      <c r="D74" s="144" t="s">
        <v>334</v>
      </c>
      <c r="E74" s="144" t="s">
        <v>335</v>
      </c>
      <c r="F74" s="144" t="s">
        <v>477</v>
      </c>
      <c r="G74" s="145" t="s">
        <v>337</v>
      </c>
      <c r="H74" s="144" t="s">
        <v>478</v>
      </c>
      <c r="I74" s="145" t="s">
        <v>424</v>
      </c>
      <c r="J74" s="145" t="s">
        <v>340</v>
      </c>
      <c r="K74" s="144" t="s">
        <v>479</v>
      </c>
    </row>
    <row r="75" ht="22.5" customHeight="1" spans="1:11">
      <c r="A75" s="24"/>
      <c r="B75" s="24"/>
      <c r="C75" s="24"/>
      <c r="D75" s="144" t="s">
        <v>334</v>
      </c>
      <c r="E75" s="144" t="s">
        <v>335</v>
      </c>
      <c r="F75" s="144" t="s">
        <v>480</v>
      </c>
      <c r="G75" s="145" t="s">
        <v>337</v>
      </c>
      <c r="H75" s="144" t="s">
        <v>481</v>
      </c>
      <c r="I75" s="145" t="s">
        <v>373</v>
      </c>
      <c r="J75" s="145" t="s">
        <v>340</v>
      </c>
      <c r="K75" s="144" t="s">
        <v>480</v>
      </c>
    </row>
    <row r="76" ht="22.5" customHeight="1" spans="1:11">
      <c r="A76" s="24"/>
      <c r="B76" s="24"/>
      <c r="C76" s="24"/>
      <c r="D76" s="144" t="s">
        <v>334</v>
      </c>
      <c r="E76" s="144" t="s">
        <v>335</v>
      </c>
      <c r="F76" s="144" t="s">
        <v>482</v>
      </c>
      <c r="G76" s="145" t="s">
        <v>337</v>
      </c>
      <c r="H76" s="144" t="s">
        <v>461</v>
      </c>
      <c r="I76" s="145" t="s">
        <v>424</v>
      </c>
      <c r="J76" s="145" t="s">
        <v>340</v>
      </c>
      <c r="K76" s="144" t="s">
        <v>483</v>
      </c>
    </row>
    <row r="77" ht="22.5" customHeight="1" spans="1:11">
      <c r="A77" s="24"/>
      <c r="B77" s="24"/>
      <c r="C77" s="24"/>
      <c r="D77" s="144" t="s">
        <v>334</v>
      </c>
      <c r="E77" s="144" t="s">
        <v>335</v>
      </c>
      <c r="F77" s="144" t="s">
        <v>484</v>
      </c>
      <c r="G77" s="145" t="s">
        <v>337</v>
      </c>
      <c r="H77" s="144" t="s">
        <v>485</v>
      </c>
      <c r="I77" s="145" t="s">
        <v>373</v>
      </c>
      <c r="J77" s="145" t="s">
        <v>340</v>
      </c>
      <c r="K77" s="144" t="s">
        <v>483</v>
      </c>
    </row>
    <row r="78" ht="22.5" customHeight="1" spans="1:11">
      <c r="A78" s="24"/>
      <c r="B78" s="24"/>
      <c r="C78" s="24"/>
      <c r="D78" s="144" t="s">
        <v>334</v>
      </c>
      <c r="E78" s="144" t="s">
        <v>384</v>
      </c>
      <c r="F78" s="144" t="s">
        <v>486</v>
      </c>
      <c r="G78" s="145" t="s">
        <v>365</v>
      </c>
      <c r="H78" s="144" t="s">
        <v>487</v>
      </c>
      <c r="I78" s="145" t="s">
        <v>339</v>
      </c>
      <c r="J78" s="145" t="s">
        <v>340</v>
      </c>
      <c r="K78" s="144" t="s">
        <v>486</v>
      </c>
    </row>
    <row r="79" ht="22.5" customHeight="1" spans="1:11">
      <c r="A79" s="24"/>
      <c r="B79" s="24"/>
      <c r="C79" s="24"/>
      <c r="D79" s="144" t="s">
        <v>353</v>
      </c>
      <c r="E79" s="144" t="s">
        <v>360</v>
      </c>
      <c r="F79" s="144" t="s">
        <v>488</v>
      </c>
      <c r="G79" s="145" t="s">
        <v>489</v>
      </c>
      <c r="H79" s="144" t="s">
        <v>487</v>
      </c>
      <c r="I79" s="145" t="s">
        <v>357</v>
      </c>
      <c r="J79" s="145" t="s">
        <v>358</v>
      </c>
      <c r="K79" s="144" t="s">
        <v>488</v>
      </c>
    </row>
    <row r="80" ht="22.5" customHeight="1" spans="1:11">
      <c r="A80" s="24"/>
      <c r="B80" s="24"/>
      <c r="C80" s="24"/>
      <c r="D80" s="144" t="s">
        <v>353</v>
      </c>
      <c r="E80" s="144" t="s">
        <v>456</v>
      </c>
      <c r="F80" s="144" t="s">
        <v>490</v>
      </c>
      <c r="G80" s="145" t="s">
        <v>337</v>
      </c>
      <c r="H80" s="144" t="s">
        <v>487</v>
      </c>
      <c r="I80" s="145" t="s">
        <v>357</v>
      </c>
      <c r="J80" s="145" t="s">
        <v>358</v>
      </c>
      <c r="K80" s="144" t="s">
        <v>491</v>
      </c>
    </row>
    <row r="81" ht="22.5" customHeight="1" spans="1:11">
      <c r="A81" s="24"/>
      <c r="B81" s="24"/>
      <c r="C81" s="24"/>
      <c r="D81" s="144" t="s">
        <v>367</v>
      </c>
      <c r="E81" s="144" t="s">
        <v>368</v>
      </c>
      <c r="F81" s="144" t="s">
        <v>406</v>
      </c>
      <c r="G81" s="145" t="s">
        <v>365</v>
      </c>
      <c r="H81" s="144" t="s">
        <v>472</v>
      </c>
      <c r="I81" s="145" t="s">
        <v>357</v>
      </c>
      <c r="J81" s="145" t="s">
        <v>358</v>
      </c>
      <c r="K81" s="144" t="s">
        <v>406</v>
      </c>
    </row>
  </sheetData>
  <mergeCells count="2">
    <mergeCell ref="A2:K2"/>
    <mergeCell ref="A3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2025-03-06T08:32:00Z</dcterms:created>
  <dcterms:modified xsi:type="dcterms:W3CDTF">2025-04-24T03:39:22Z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